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64012ebeea41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План продаж" sheetId="1" r:id="R8175f7c04f4a447d"/>
    <x:sheet xmlns:r="http://schemas.openxmlformats.org/officeDocument/2006/relationships" name="Данные" sheetId="2" r:id="Rf13e4e8cc12d4c0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0"/>
    <x:numFmt numFmtId="201" formatCode="mm&quot;.&quot;yyyy"/>
    <x:numFmt numFmtId="202" formatCode="#,##0;(#,##0);&quot;–&quot;"/>
    <x:numFmt numFmtId="203" formatCode="0.0%;(0.0%);&quot;–&quot;"/>
    <x:numFmt numFmtId="204" formatCode="#,##0.00;(#,##0.00);&quot;–&quot;"/>
  </x:numFmts>
  <x:fonts count="7">
    <x:font>
      <x:sz val="11"/>
      <x:name val="Carlito"/>
    </x:font>
    <x:font>
      <x:sz val="11"/>
      <x:color rgb="FF000000"/>
      <x:name val="Arial"/>
    </x:font>
    <x:font>
      <x:b/>
      <x:sz val="16"/>
      <x:color rgb="FF17324D"/>
      <x:name val="Arial"/>
    </x:font>
    <x:font>
      <x:sz val="11"/>
      <x:color rgb="FF1561A8"/>
      <x:name val="Arial"/>
    </x:font>
    <x:font>
      <x:i/>
      <x:sz val="10"/>
      <x:color rgb="FF64748B"/>
      <x:name val="Arial"/>
    </x:font>
    <x:font>
      <x:b/>
      <x:sz val="11"/>
      <x:color rgb="FFFFFFFF"/>
      <x:name val="Arial"/>
    </x:font>
    <x:font>
      <x:b/>
      <x:sz val="11"/>
      <x:color rgb="FF00000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4FB"/>
      </x:patternFill>
    </x:fill>
    <x:fill>
      <x:patternFill patternType="solid">
        <x:fgColor rgb="FF17324D"/>
      </x:patternFill>
    </x:fill>
    <x:fill>
      <x:patternFill patternType="solid">
        <x:fgColor rgb="FFE5F2F3"/>
      </x:patternFill>
    </x:fill>
  </x:fills>
  <x:borders count="2">
    <x:border/>
    <x:border>
      <x:top style="thin">
        <x:color rgb="FF087F8C"/>
      </x:top>
    </x:border>
  </x:borders>
  <x:cellStyleXfs count="1">
    <x:xf numFmtId="0" fontId="0" fillId="0" borderId="0"/>
  </x:cellStyleXfs>
  <x:cellXfs count="3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200" fontId="3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vertical="center"/>
    </x:xf>
    <x:xf numFmtId="203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202" fontId="6" fillId="4" borderId="0" xfId="0" applyNumberFormat="1" applyFont="1" applyFill="1" applyBorder="1" applyAlignment="1">
      <x:alignment vertical="center"/>
    </x:xf>
    <x:xf numFmtId="203" fontId="6" fillId="4" borderId="0" xfId="0" applyNumberFormat="1" applyFont="1" applyFill="1" applyBorder="1" applyAlignment="1">
      <x:alignment vertical="center"/>
    </x:xf>
    <x:xf numFmtId="0" fontId="6" fillId="4" borderId="1" xfId="0" applyNumberFormat="1" applyFont="1" applyFill="1" applyBorder="1" applyAlignment="1">
      <x:alignment vertical="center"/>
    </x:xf>
    <x:xf numFmtId="202" fontId="6" fillId="4" borderId="1" xfId="0" applyNumberFormat="1" applyFont="1" applyFill="1" applyBorder="1" applyAlignment="1">
      <x:alignment vertical="center"/>
    </x:xf>
    <x:xf numFmtId="203" fontId="6" fillId="4" borderId="1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202" fontId="3" fillId="2" borderId="0" xfId="0" applyNumberFormat="1" applyFont="1" applyFill="1" applyBorder="1" applyAlignment="1">
      <x:alignment vertical="center"/>
    </x:xf>
    <x:xf numFmtId="201" fontId="3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horizontal="right" vertical="center"/>
    </x:xf>
    <x:xf numFmtId="203" fontId="1" fillId="0" borderId="0" xfId="0" applyNumberFormat="1" applyFont="1" applyFill="1" applyBorder="1" applyAlignment="1">
      <x:alignment horizontal="right" vertical="center"/>
    </x:xf>
    <x:xf numFmtId="202" fontId="6" fillId="4" borderId="1" xfId="0" applyNumberFormat="1" applyFont="1" applyFill="1" applyBorder="1" applyAlignment="1">
      <x:alignment horizontal="right" vertical="center"/>
    </x:xf>
    <x:xf numFmtId="203" fontId="6" fillId="4" borderId="1" xfId="0" applyNumberFormat="1" applyFont="1" applyFill="1" applyBorder="1" applyAlignment="1">
      <x:alignment horizontal="right" vertical="center"/>
    </x:xf>
    <x:xf numFmtId="0" fontId="1" fillId="0" borderId="0" xfId="0" applyNumberFormat="1" applyFont="1" applyFill="1" applyBorder="1" applyAlignment="1">
      <x:alignment horizontal="right" vertical="center"/>
    </x:xf>
    <x:xf numFmtId="204" fontId="1" fillId="0" borderId="0" xfId="0" applyNumberFormat="1" applyFont="1" applyFill="1" applyBorder="1" applyAlignment="1">
      <x:alignment horizontal="right" vertical="center"/>
    </x:xf>
    <x:xf numFmtId="202" fontId="3" fillId="2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  <x:dxfs count="3">
    <x:dxf>
      <x:font>
        <x:color rgb="FFB42318"/>
      </x:font>
      <x:fill>
        <x:patternFill patternType="solid">
          <x:bgColor rgb="FFFFF1F0"/>
        </x:patternFill>
      </x:fill>
    </x:dxf>
    <x:dxf>
      <x:font>
        <x:b/>
        <x:color rgb="FFB42318"/>
      </x:font>
      <x:fill>
        <x:patternFill patternType="solid">
          <x:bgColor rgb="FFFEE4E2"/>
        </x:patternFill>
      </x:fill>
    </x:dxf>
    <x:dxf>
      <x:font>
        <x:b/>
        <x:color rgb="FFB42318"/>
      </x:font>
      <x:fill>
        <x:patternFill patternType="solid">
          <x:bgColor rgb="FFFEE4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ea3f69dd774eaf" /><Relationship Type="http://schemas.openxmlformats.org/officeDocument/2006/relationships/theme" Target="/xl/theme/theme1.xml" Id="R71edb939887e45aa" /><Relationship Type="http://schemas.openxmlformats.org/officeDocument/2006/relationships/sharedStrings" Target="/xl/sharedStrings.xml" Id="R6753019091cc4039" /><Relationship Type="http://schemas.openxmlformats.org/officeDocument/2006/relationships/worksheet" Target="/xl/worksheets/sheet1.xml" Id="R8175f7c04f4a447d" /><Relationship Type="http://schemas.openxmlformats.org/officeDocument/2006/relationships/worksheet" Target="/xl/worksheets/sheet2.xml" Id="Rf13e4e8cc12d4c0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24D"/>
  </x:sheetPr>
  <x:sheetViews>
    <x:sheetView showGridLines="0" workbookViewId="0"/>
  </x:sheetViews>
  <x:sheetFormatPr defaultRowHeight="15"/>
  <x:cols>
    <x:col min="1" max="1" width="3" hidden="0" customWidth="1"/>
    <x:col min="2" max="2" width="19" hidden="0" customWidth="1"/>
    <x:col min="3" max="3" width="18" hidden="0" customWidth="1"/>
    <x:col min="4" max="4" width="22" hidden="0" customWidth="1"/>
    <x:col min="5" max="5" width="18" hidden="0" customWidth="1"/>
    <x:col min="6" max="6" width="22" hidden="0" customWidth="1"/>
    <x:col min="7" max="7" width="22" hidden="0" customWidth="1"/>
    <x:col min="8" max="8" width="19" hidden="0" customWidth="1"/>
    <x:col min="9" max="9" width="3" hidden="0" customWidth="1"/>
    <x:col min="10" max="10" width="30" hidden="0" customWidth="1"/>
  </x:cols>
  <x:sheetData>
    <x:row r="2" ht="22" customHeight="1">
      <x:c r="B2" s="3" t="str">
        <x:v>Хак Фин. План продаж</x:v>
      </x:c>
      <x:c r="C2" s="2"/>
      <x:c r="D2" s="2"/>
      <x:c r="E2" s="2"/>
      <x:c r="F2" s="2"/>
      <x:c r="G2" s="2"/>
      <x:c r="H2" s="2"/>
      <x:c r="I2" s="2"/>
      <x:c r="J2" s="2"/>
    </x:row>
    <x:row r="3" ht="22" customHeight="1">
      <x:c r="B3" s="2"/>
      <x:c r="C3" s="2"/>
      <x:c r="D3" s="2"/>
      <x:c r="E3" s="2"/>
      <x:c r="F3" s="2"/>
      <x:c r="G3" s="2"/>
      <x:c r="H3" s="2"/>
      <x:c r="I3" s="2"/>
      <x:c r="J3" s="2"/>
    </x:row>
    <x:row r="4" ht="22" customHeight="1">
      <x:c r="B4" s="2" t="str">
        <x:v>Отчетный год</x:v>
      </x:c>
      <x:c r="C4" s="6" t="n">
        <x:v>2026</x:v>
      </x:c>
      <x:c r="D4" s="2"/>
      <x:c r="E4" s="2"/>
      <x:c r="F4" s="2"/>
      <x:c r="G4" s="2"/>
      <x:c r="H4" s="2"/>
      <x:c r="I4" s="2"/>
      <x:c r="J4" s="2"/>
    </x:row>
    <x:row r="5" ht="22" customHeight="1">
      <x:c r="B5" s="2"/>
      <x:c r="C5" s="2"/>
      <x:c r="D5" s="2"/>
      <x:c r="E5" s="2"/>
      <x:c r="F5" s="2"/>
      <x:c r="G5" s="2"/>
      <x:c r="H5" s="2"/>
      <x:c r="I5" s="2"/>
      <x:c r="J5" s="2"/>
    </x:row>
    <x:row r="6" ht="22" customHeight="1">
      <x:c r="B6" s="7" t="str">
        <x:v>1. Укажите год. Даты исходных строк при смене года не сдвигаются.</x:v>
      </x:c>
      <x:c r="C6" s="2"/>
      <x:c r="D6" s="2"/>
      <x:c r="E6" s="2"/>
      <x:c r="F6" s="2"/>
      <x:c r="G6" s="2"/>
      <x:c r="H6" s="2"/>
      <x:c r="I6" s="2"/>
      <x:c r="J6" s="2"/>
    </x:row>
    <x:row r="7" ht="22" customHeight="1">
      <x:c r="B7" s="7" t="str">
        <x:v>2. На листе «Данные» заполните месяц, продукт, количество и цену.</x:v>
      </x:c>
      <x:c r="C7" s="2"/>
      <x:c r="D7" s="2"/>
      <x:c r="E7" s="2"/>
      <x:c r="F7" s="2"/>
      <x:c r="G7" s="2"/>
      <x:c r="H7" s="2"/>
      <x:c r="I7" s="2"/>
      <x:c r="J7" s="2"/>
    </x:row>
    <x:row r="8" ht="22" customHeight="1">
      <x:c r="B8" s="7" t="str">
        <x:v>3. Введите факт. Пустой факт означает «еще нет данных», нулевой — отсутствие продаж.</x:v>
      </x:c>
      <x:c r="C8" s="2"/>
      <x:c r="D8" s="2"/>
      <x:c r="E8" s="2"/>
      <x:c r="F8" s="2"/>
      <x:c r="G8" s="2"/>
      <x:c r="H8" s="2"/>
      <x:c r="I8" s="2"/>
      <x:c r="J8" s="2"/>
    </x:row>
    <x:row r="9" ht="22" customHeight="1">
      <x:c r="B9" s="2"/>
      <x:c r="C9" s="2"/>
      <x:c r="D9" s="2"/>
      <x:c r="E9" s="2"/>
      <x:c r="F9" s="2"/>
      <x:c r="G9" s="2"/>
      <x:c r="H9" s="2"/>
      <x:c r="I9" s="2"/>
      <x:c r="J9" s="2"/>
    </x:row>
    <x:row r="10" ht="22" customHeight="1">
      <x:c r="B10" s="7" t="str">
        <x:v>Голубые ячейки — ввод. Черные значения — формулы. Пример вымышленный.</x:v>
      </x:c>
      <x:c r="C10" s="2"/>
      <x:c r="D10" s="2"/>
      <x:c r="E10" s="2"/>
      <x:c r="F10" s="2"/>
      <x:c r="G10" s="2"/>
      <x:c r="H10" s="2"/>
      <x:c r="I10" s="2"/>
      <x:c r="J10" s="2"/>
    </x:row>
    <x:row r="11" ht="22" customHeight="1">
      <x:c r="B11" s="2"/>
      <x:c r="C11" s="2"/>
      <x:c r="D11" s="2"/>
      <x:c r="E11" s="2"/>
      <x:c r="F11" s="2"/>
      <x:c r="G11" s="2"/>
      <x:c r="H11" s="2"/>
      <x:c r="I11" s="2"/>
      <x:c r="J11" s="2"/>
    </x:row>
    <x:row r="12" ht="32" customHeight="1">
      <x:c r="B12" s="11" t="str">
        <x:v>Месяц</x:v>
      </x:c>
      <x:c r="C12" s="11" t="str">
        <x:v>План, шт.</x:v>
      </x:c>
      <x:c r="D12" s="11" t="str">
        <x:v>План, ₽</x:v>
      </x:c>
      <x:c r="E12" s="11" t="str">
        <x:v>Факт, шт.</x:v>
      </x:c>
      <x:c r="F12" s="11" t="str">
        <x:v>Факт, ₽</x:v>
      </x:c>
      <x:c r="G12" s="11" t="str">
        <x:v>Факт − план, ₽</x:v>
      </x:c>
      <x:c r="H12" s="11" t="str">
        <x:v>Отклонение, %</x:v>
      </x:c>
      <x:c r="I12" s="2"/>
      <x:c r="J12" s="2"/>
    </x:row>
    <x:row r="13" ht="22" customHeight="1">
      <x:c r="B13" s="12" t="n">
        <x:f>IF(AND(ISNUMBER($C$4),$C$4&gt;=2000,$C$4&lt;=2100),DATE($C$4,1,1),"н/д")</x:f>
        <x:v>46023</x:v>
      </x:c>
      <x:c r="C13" s="27" t="n">
        <x:f>IF(OR('Данные'!$L$4&gt;0,NOT(ISNUMBER(B13))),"н/д",SUMIFS('Данные'!$D$9:$D$248,'Данные'!$B$9:$B$248,"&gt;="&amp;B13,'Данные'!$B$9:$B$248,"&lt;"&amp;DATE(YEAR(B13),MONTH(B13)+1,1)))</x:f>
        <x:v>180</x:v>
      </x:c>
      <x:c r="D13" s="27" t="n">
        <x:f>IF(OR('Данные'!$L$4&gt;0,NOT(ISNUMBER(B13))),"н/д",SUMIFS('Данные'!$F$9:$F$248,'Данные'!$B$9:$B$248,"&gt;="&amp;B13,'Данные'!$B$9:$B$248,"&lt;"&amp;DATE(YEAR(B13),MONTH(B13)+1,1)))</x:f>
        <x:v>840000</x:v>
      </x:c>
      <x:c r="E13" s="27" t="n">
        <x:f>IF(NOT(ISNUMBER(B13)),"н/д",IF(OR('Данные'!$L$4&gt;0,COUNTIFS('Данные'!$B$9:$B$248,"&gt;="&amp;B13,'Данные'!$B$9:$B$248,"&lt;"&amp;DATE(YEAR(B13),MONTH(B13)+1,1))=0,COUNTIFS('Данные'!$B$9:$B$248,"&gt;="&amp;B13,'Данные'!$B$9:$B$248,"&lt;"&amp;DATE(YEAR(B13),MONTH(B13)+1,1),'Данные'!$L$9:$L$248,"План и факт")&lt;&gt;COUNTIFS('Данные'!$B$9:$B$248,"&gt;="&amp;B13,'Данные'!$B$9:$B$248,"&lt;"&amp;DATE(YEAR(B13),MONTH(B13)+1,1))),"н/д",SUMIFS('Данные'!$G$9:$G$248,'Данные'!$B$9:$B$248,"&gt;="&amp;B13,'Данные'!$B$9:$B$248,"&lt;"&amp;DATE(YEAR(B13),MONTH(B13)+1,1))))</x:f>
        <x:v>178</x:v>
      </x:c>
      <x:c r="F13" s="27" t="n">
        <x:f>IF(NOT(ISNUMBER(B13)),"н/д",IF(OR('Данные'!$L$4&gt;0,COUNTIFS('Данные'!$B$9:$B$248,"&gt;="&amp;B13,'Данные'!$B$9:$B$248,"&lt;"&amp;DATE(YEAR(B13),MONTH(B13)+1,1))=0,COUNTIFS('Данные'!$B$9:$B$248,"&gt;="&amp;B13,'Данные'!$B$9:$B$248,"&lt;"&amp;DATE(YEAR(B13),MONTH(B13)+1,1),'Данные'!$L$9:$L$248,"План и факт")&lt;&gt;COUNTIFS('Данные'!$B$9:$B$248,"&gt;="&amp;B13,'Данные'!$B$9:$B$248,"&lt;"&amp;DATE(YEAR(B13),MONTH(B13)+1,1))),"н/д",SUMIFS('Данные'!$I$9:$I$248,'Данные'!$B$9:$B$248,"&gt;="&amp;B13,'Данные'!$B$9:$B$248,"&lt;"&amp;DATE(YEAR(B13),MONTH(B13)+1,1))))</x:f>
        <x:v>838000</x:v>
      </x:c>
      <x:c r="G13" s="27" t="n">
        <x:f>IF(COUNT(D13,F13)=2,F13-D13,"н/д")</x:f>
        <x:v>-2000</x:v>
      </x:c>
      <x:c r="H13" s="28" t="n">
        <x:f>IF(COUNT(D13,G13)&lt;2,"н/д",IF(D13=0,"н/д",G13/D13))</x:f>
        <x:v>-0.002380952380952381</x:v>
      </x:c>
      <x:c r="I13" s="2"/>
      <x:c r="J13" s="2"/>
    </x:row>
    <x:row r="14" ht="22" customHeight="1">
      <x:c r="B14" s="12" t="n">
        <x:f>IF(AND(ISNUMBER($C$4),$C$4&gt;=2000,$C$4&lt;=2100),DATE($C$4,2,1),"н/д")</x:f>
        <x:v>46054</x:v>
      </x:c>
      <x:c r="C14" s="27" t="n">
        <x:f>IF(OR('Данные'!$L$4&gt;0,NOT(ISNUMBER(B14))),"н/д",SUMIFS('Данные'!$D$9:$D$248,'Данные'!$B$9:$B$248,"&gt;="&amp;B14,'Данные'!$B$9:$B$248,"&lt;"&amp;DATE(YEAR(B14),MONTH(B14)+1,1)))</x:f>
        <x:v>189</x:v>
      </x:c>
      <x:c r="D14" s="27" t="n">
        <x:f>IF(OR('Данные'!$L$4&gt;0,NOT(ISNUMBER(B14))),"н/д",SUMIFS('Данные'!$F$9:$F$248,'Данные'!$B$9:$B$248,"&gt;="&amp;B14,'Данные'!$B$9:$B$248,"&lt;"&amp;DATE(YEAR(B14),MONTH(B14)+1,1)))</x:f>
        <x:v>882000</x:v>
      </x:c>
      <x:c r="E14" s="27" t="n">
        <x:f>IF(NOT(ISNUMBER(B14)),"н/д",IF(OR('Данные'!$L$4&gt;0,COUNTIFS('Данные'!$B$9:$B$248,"&gt;="&amp;B14,'Данные'!$B$9:$B$248,"&lt;"&amp;DATE(YEAR(B14),MONTH(B14)+1,1))=0,COUNTIFS('Данные'!$B$9:$B$248,"&gt;="&amp;B14,'Данные'!$B$9:$B$248,"&lt;"&amp;DATE(YEAR(B14),MONTH(B14)+1,1),'Данные'!$L$9:$L$248,"План и факт")&lt;&gt;COUNTIFS('Данные'!$B$9:$B$248,"&gt;="&amp;B14,'Данные'!$B$9:$B$248,"&lt;"&amp;DATE(YEAR(B14),MONTH(B14)+1,1))),"н/д",SUMIFS('Данные'!$G$9:$G$248,'Данные'!$B$9:$B$248,"&gt;="&amp;B14,'Данные'!$B$9:$B$248,"&lt;"&amp;DATE(YEAR(B14),MONTH(B14)+1,1))))</x:f>
        <x:v>187</x:v>
      </x:c>
      <x:c r="F14" s="27" t="n">
        <x:f>IF(NOT(ISNUMBER(B14)),"н/д",IF(OR('Данные'!$L$4&gt;0,COUNTIFS('Данные'!$B$9:$B$248,"&gt;="&amp;B14,'Данные'!$B$9:$B$248,"&lt;"&amp;DATE(YEAR(B14),MONTH(B14)+1,1))=0,COUNTIFS('Данные'!$B$9:$B$248,"&gt;="&amp;B14,'Данные'!$B$9:$B$248,"&lt;"&amp;DATE(YEAR(B14),MONTH(B14)+1,1),'Данные'!$L$9:$L$248,"План и факт")&lt;&gt;COUNTIFS('Данные'!$B$9:$B$248,"&gt;="&amp;B14,'Данные'!$B$9:$B$248,"&lt;"&amp;DATE(YEAR(B14),MONTH(B14)+1,1))),"н/д",SUMIFS('Данные'!$I$9:$I$248,'Данные'!$B$9:$B$248,"&gt;="&amp;B14,'Данные'!$B$9:$B$248,"&lt;"&amp;DATE(YEAR(B14),MONTH(B14)+1,1))))</x:f>
        <x:v>880700</x:v>
      </x:c>
      <x:c r="G14" s="27" t="n">
        <x:f>IF(COUNT(D14,F14)=2,F14-D14,"н/д")</x:f>
        <x:v>-1300</x:v>
      </x:c>
      <x:c r="H14" s="28" t="n">
        <x:f>IF(COUNT(D14,G14)&lt;2,"н/д",IF(D14=0,"н/д",G14/D14))</x:f>
        <x:v>-0.0014739229024943311</x:v>
      </x:c>
      <x:c r="I14" s="2"/>
      <x:c r="J14" s="2"/>
    </x:row>
    <x:row r="15" ht="22" customHeight="1">
      <x:c r="B15" s="12" t="n">
        <x:f>IF(AND(ISNUMBER($C$4),$C$4&gt;=2000,$C$4&lt;=2100),DATE($C$4,3,1),"н/д")</x:f>
        <x:v>46082</x:v>
      </x:c>
      <x:c r="C15" s="27" t="n">
        <x:f>IF(OR('Данные'!$L$4&gt;0,NOT(ISNUMBER(B15))),"н/д",SUMIFS('Данные'!$D$9:$D$248,'Данные'!$B$9:$B$248,"&gt;="&amp;B15,'Данные'!$B$9:$B$248,"&lt;"&amp;DATE(YEAR(B15),MONTH(B15)+1,1)))</x:f>
        <x:v>198</x:v>
      </x:c>
      <x:c r="D15" s="27" t="n">
        <x:f>IF(OR('Данные'!$L$4&gt;0,NOT(ISNUMBER(B15))),"н/д",SUMIFS('Данные'!$F$9:$F$248,'Данные'!$B$9:$B$248,"&gt;="&amp;B15,'Данные'!$B$9:$B$248,"&lt;"&amp;DATE(YEAR(B15),MONTH(B15)+1,1)))</x:f>
        <x:v>924000</x:v>
      </x:c>
      <x:c r="E15" s="27" t="str">
        <x:f>IF(NOT(ISNUMBER(B15)),"н/д",IF(OR('Данные'!$L$4&gt;0,COUNTIFS('Данные'!$B$9:$B$248,"&gt;="&amp;B15,'Данные'!$B$9:$B$248,"&lt;"&amp;DATE(YEAR(B15),MONTH(B15)+1,1))=0,COUNTIFS('Данные'!$B$9:$B$248,"&gt;="&amp;B15,'Данные'!$B$9:$B$248,"&lt;"&amp;DATE(YEAR(B15),MONTH(B15)+1,1),'Данные'!$L$9:$L$248,"План и факт")&lt;&gt;COUNTIFS('Данные'!$B$9:$B$248,"&gt;="&amp;B15,'Данные'!$B$9:$B$248,"&lt;"&amp;DATE(YEAR(B15),MONTH(B15)+1,1))),"н/д",SUMIFS('Данные'!$G$9:$G$248,'Данные'!$B$9:$B$248,"&gt;="&amp;B15,'Данные'!$B$9:$B$248,"&lt;"&amp;DATE(YEAR(B15),MONTH(B15)+1,1))))</x:f>
        <x:v>н/д</x:v>
      </x:c>
      <x:c r="F15" s="27" t="str">
        <x:f>IF(NOT(ISNUMBER(B15)),"н/д",IF(OR('Данные'!$L$4&gt;0,COUNTIFS('Данные'!$B$9:$B$248,"&gt;="&amp;B15,'Данные'!$B$9:$B$248,"&lt;"&amp;DATE(YEAR(B15),MONTH(B15)+1,1))=0,COUNTIFS('Данные'!$B$9:$B$248,"&gt;="&amp;B15,'Данные'!$B$9:$B$248,"&lt;"&amp;DATE(YEAR(B15),MONTH(B15)+1,1),'Данные'!$L$9:$L$248,"План и факт")&lt;&gt;COUNTIFS('Данные'!$B$9:$B$248,"&gt;="&amp;B15,'Данные'!$B$9:$B$248,"&lt;"&amp;DATE(YEAR(B15),MONTH(B15)+1,1))),"н/д",SUMIFS('Данные'!$I$9:$I$248,'Данные'!$B$9:$B$248,"&gt;="&amp;B15,'Данные'!$B$9:$B$248,"&lt;"&amp;DATE(YEAR(B15),MONTH(B15)+1,1))))</x:f>
        <x:v>н/д</x:v>
      </x:c>
      <x:c r="G15" s="27" t="str">
        <x:f>IF(COUNT(D15,F15)=2,F15-D15,"н/д")</x:f>
        <x:v>н/д</x:v>
      </x:c>
      <x:c r="H15" s="28" t="str">
        <x:f>IF(COUNT(D15,G15)&lt;2,"н/д",IF(D15=0,"н/д",G15/D15))</x:f>
        <x:v>н/д</x:v>
      </x:c>
      <x:c r="I15" s="2"/>
      <x:c r="J15" s="2"/>
    </x:row>
    <x:row r="16" ht="22" customHeight="1">
      <x:c r="B16" s="12" t="n">
        <x:f>IF(AND(ISNUMBER($C$4),$C$4&gt;=2000,$C$4&lt;=2100),DATE($C$4,4,1),"н/д")</x:f>
        <x:v>46113</x:v>
      </x:c>
      <x:c r="C16" s="27" t="n">
        <x:f>IF(OR('Данные'!$L$4&gt;0,NOT(ISNUMBER(B16))),"н/д",SUMIFS('Данные'!$D$9:$D$248,'Данные'!$B$9:$B$248,"&gt;="&amp;B16,'Данные'!$B$9:$B$248,"&lt;"&amp;DATE(YEAR(B16),MONTH(B16)+1,1)))</x:f>
        <x:v>207</x:v>
      </x:c>
      <x:c r="D16" s="27" t="n">
        <x:f>IF(OR('Данные'!$L$4&gt;0,NOT(ISNUMBER(B16))),"н/д",SUMIFS('Данные'!$F$9:$F$248,'Данные'!$B$9:$B$248,"&gt;="&amp;B16,'Данные'!$B$9:$B$248,"&lt;"&amp;DATE(YEAR(B16),MONTH(B16)+1,1)))</x:f>
        <x:v>966000</x:v>
      </x:c>
      <x:c r="E16" s="27" t="str">
        <x:f>IF(NOT(ISNUMBER(B16)),"н/д",IF(OR('Данные'!$L$4&gt;0,COUNTIFS('Данные'!$B$9:$B$248,"&gt;="&amp;B16,'Данные'!$B$9:$B$248,"&lt;"&amp;DATE(YEAR(B16),MONTH(B16)+1,1))=0,COUNTIFS('Данные'!$B$9:$B$248,"&gt;="&amp;B16,'Данные'!$B$9:$B$248,"&lt;"&amp;DATE(YEAR(B16),MONTH(B16)+1,1),'Данные'!$L$9:$L$248,"План и факт")&lt;&gt;COUNTIFS('Данные'!$B$9:$B$248,"&gt;="&amp;B16,'Данные'!$B$9:$B$248,"&lt;"&amp;DATE(YEAR(B16),MONTH(B16)+1,1))),"н/д",SUMIFS('Данные'!$G$9:$G$248,'Данные'!$B$9:$B$248,"&gt;="&amp;B16,'Данные'!$B$9:$B$248,"&lt;"&amp;DATE(YEAR(B16),MONTH(B16)+1,1))))</x:f>
        <x:v>н/д</x:v>
      </x:c>
      <x:c r="F16" s="27" t="str">
        <x:f>IF(NOT(ISNUMBER(B16)),"н/д",IF(OR('Данные'!$L$4&gt;0,COUNTIFS('Данные'!$B$9:$B$248,"&gt;="&amp;B16,'Данные'!$B$9:$B$248,"&lt;"&amp;DATE(YEAR(B16),MONTH(B16)+1,1))=0,COUNTIFS('Данные'!$B$9:$B$248,"&gt;="&amp;B16,'Данные'!$B$9:$B$248,"&lt;"&amp;DATE(YEAR(B16),MONTH(B16)+1,1),'Данные'!$L$9:$L$248,"План и факт")&lt;&gt;COUNTIFS('Данные'!$B$9:$B$248,"&gt;="&amp;B16,'Данные'!$B$9:$B$248,"&lt;"&amp;DATE(YEAR(B16),MONTH(B16)+1,1))),"н/д",SUMIFS('Данные'!$I$9:$I$248,'Данные'!$B$9:$B$248,"&gt;="&amp;B16,'Данные'!$B$9:$B$248,"&lt;"&amp;DATE(YEAR(B16),MONTH(B16)+1,1))))</x:f>
        <x:v>н/д</x:v>
      </x:c>
      <x:c r="G16" s="27" t="str">
        <x:f>IF(COUNT(D16,F16)=2,F16-D16,"н/д")</x:f>
        <x:v>н/д</x:v>
      </x:c>
      <x:c r="H16" s="28" t="str">
        <x:f>IF(COUNT(D16,G16)&lt;2,"н/д",IF(D16=0,"н/д",G16/D16))</x:f>
        <x:v>н/д</x:v>
      </x:c>
      <x:c r="I16" s="2"/>
      <x:c r="J16" s="2"/>
    </x:row>
    <x:row r="17" ht="22" customHeight="1">
      <x:c r="B17" s="12" t="n">
        <x:f>IF(AND(ISNUMBER($C$4),$C$4&gt;=2000,$C$4&lt;=2100),DATE($C$4,5,1),"н/д")</x:f>
        <x:v>46143</x:v>
      </x:c>
      <x:c r="C17" s="27" t="n">
        <x:f>IF(OR('Данные'!$L$4&gt;0,NOT(ISNUMBER(B17))),"н/д",SUMIFS('Данные'!$D$9:$D$248,'Данные'!$B$9:$B$248,"&gt;="&amp;B17,'Данные'!$B$9:$B$248,"&lt;"&amp;DATE(YEAR(B17),MONTH(B17)+1,1)))</x:f>
        <x:v>216</x:v>
      </x:c>
      <x:c r="D17" s="27" t="n">
        <x:f>IF(OR('Данные'!$L$4&gt;0,NOT(ISNUMBER(B17))),"н/д",SUMIFS('Данные'!$F$9:$F$248,'Данные'!$B$9:$B$248,"&gt;="&amp;B17,'Данные'!$B$9:$B$248,"&lt;"&amp;DATE(YEAR(B17),MONTH(B17)+1,1)))</x:f>
        <x:v>1008000</x:v>
      </x:c>
      <x:c r="E17" s="27" t="str">
        <x:f>IF(NOT(ISNUMBER(B17)),"н/д",IF(OR('Данные'!$L$4&gt;0,COUNTIFS('Данные'!$B$9:$B$248,"&gt;="&amp;B17,'Данные'!$B$9:$B$248,"&lt;"&amp;DATE(YEAR(B17),MONTH(B17)+1,1))=0,COUNTIFS('Данные'!$B$9:$B$248,"&gt;="&amp;B17,'Данные'!$B$9:$B$248,"&lt;"&amp;DATE(YEAR(B17),MONTH(B17)+1,1),'Данные'!$L$9:$L$248,"План и факт")&lt;&gt;COUNTIFS('Данные'!$B$9:$B$248,"&gt;="&amp;B17,'Данные'!$B$9:$B$248,"&lt;"&amp;DATE(YEAR(B17),MONTH(B17)+1,1))),"н/д",SUMIFS('Данные'!$G$9:$G$248,'Данные'!$B$9:$B$248,"&gt;="&amp;B17,'Данные'!$B$9:$B$248,"&lt;"&amp;DATE(YEAR(B17),MONTH(B17)+1,1))))</x:f>
        <x:v>н/д</x:v>
      </x:c>
      <x:c r="F17" s="27" t="str">
        <x:f>IF(NOT(ISNUMBER(B17)),"н/д",IF(OR('Данные'!$L$4&gt;0,COUNTIFS('Данные'!$B$9:$B$248,"&gt;="&amp;B17,'Данные'!$B$9:$B$248,"&lt;"&amp;DATE(YEAR(B17),MONTH(B17)+1,1))=0,COUNTIFS('Данные'!$B$9:$B$248,"&gt;="&amp;B17,'Данные'!$B$9:$B$248,"&lt;"&amp;DATE(YEAR(B17),MONTH(B17)+1,1),'Данные'!$L$9:$L$248,"План и факт")&lt;&gt;COUNTIFS('Данные'!$B$9:$B$248,"&gt;="&amp;B17,'Данные'!$B$9:$B$248,"&lt;"&amp;DATE(YEAR(B17),MONTH(B17)+1,1))),"н/д",SUMIFS('Данные'!$I$9:$I$248,'Данные'!$B$9:$B$248,"&gt;="&amp;B17,'Данные'!$B$9:$B$248,"&lt;"&amp;DATE(YEAR(B17),MONTH(B17)+1,1))))</x:f>
        <x:v>н/д</x:v>
      </x:c>
      <x:c r="G17" s="27" t="str">
        <x:f>IF(COUNT(D17,F17)=2,F17-D17,"н/д")</x:f>
        <x:v>н/д</x:v>
      </x:c>
      <x:c r="H17" s="28" t="str">
        <x:f>IF(COUNT(D17,G17)&lt;2,"н/д",IF(D17=0,"н/д",G17/D17))</x:f>
        <x:v>н/д</x:v>
      </x:c>
      <x:c r="I17" s="2"/>
      <x:c r="J17" s="2"/>
    </x:row>
    <x:row r="18" ht="22" customHeight="1">
      <x:c r="B18" s="12" t="n">
        <x:f>IF(AND(ISNUMBER($C$4),$C$4&gt;=2000,$C$4&lt;=2100),DATE($C$4,6,1),"н/д")</x:f>
        <x:v>46174</x:v>
      </x:c>
      <x:c r="C18" s="27" t="n">
        <x:f>IF(OR('Данные'!$L$4&gt;0,NOT(ISNUMBER(B18))),"н/д",SUMIFS('Данные'!$D$9:$D$248,'Данные'!$B$9:$B$248,"&gt;="&amp;B18,'Данные'!$B$9:$B$248,"&lt;"&amp;DATE(YEAR(B18),MONTH(B18)+1,1)))</x:f>
        <x:v>225</x:v>
      </x:c>
      <x:c r="D18" s="27" t="n">
        <x:f>IF(OR('Данные'!$L$4&gt;0,NOT(ISNUMBER(B18))),"н/д",SUMIFS('Данные'!$F$9:$F$248,'Данные'!$B$9:$B$248,"&gt;="&amp;B18,'Данные'!$B$9:$B$248,"&lt;"&amp;DATE(YEAR(B18),MONTH(B18)+1,1)))</x:f>
        <x:v>1050000</x:v>
      </x:c>
      <x:c r="E18" s="27" t="str">
        <x:f>IF(NOT(ISNUMBER(B18)),"н/д",IF(OR('Данные'!$L$4&gt;0,COUNTIFS('Данные'!$B$9:$B$248,"&gt;="&amp;B18,'Данные'!$B$9:$B$248,"&lt;"&amp;DATE(YEAR(B18),MONTH(B18)+1,1))=0,COUNTIFS('Данные'!$B$9:$B$248,"&gt;="&amp;B18,'Данные'!$B$9:$B$248,"&lt;"&amp;DATE(YEAR(B18),MONTH(B18)+1,1),'Данные'!$L$9:$L$248,"План и факт")&lt;&gt;COUNTIFS('Данные'!$B$9:$B$248,"&gt;="&amp;B18,'Данные'!$B$9:$B$248,"&lt;"&amp;DATE(YEAR(B18),MONTH(B18)+1,1))),"н/д",SUMIFS('Данные'!$G$9:$G$248,'Данные'!$B$9:$B$248,"&gt;="&amp;B18,'Данные'!$B$9:$B$248,"&lt;"&amp;DATE(YEAR(B18),MONTH(B18)+1,1))))</x:f>
        <x:v>н/д</x:v>
      </x:c>
      <x:c r="F18" s="27" t="str">
        <x:f>IF(NOT(ISNUMBER(B18)),"н/д",IF(OR('Данные'!$L$4&gt;0,COUNTIFS('Данные'!$B$9:$B$248,"&gt;="&amp;B18,'Данные'!$B$9:$B$248,"&lt;"&amp;DATE(YEAR(B18),MONTH(B18)+1,1))=0,COUNTIFS('Данные'!$B$9:$B$248,"&gt;="&amp;B18,'Данные'!$B$9:$B$248,"&lt;"&amp;DATE(YEAR(B18),MONTH(B18)+1,1),'Данные'!$L$9:$L$248,"План и факт")&lt;&gt;COUNTIFS('Данные'!$B$9:$B$248,"&gt;="&amp;B18,'Данные'!$B$9:$B$248,"&lt;"&amp;DATE(YEAR(B18),MONTH(B18)+1,1))),"н/д",SUMIFS('Данные'!$I$9:$I$248,'Данные'!$B$9:$B$248,"&gt;="&amp;B18,'Данные'!$B$9:$B$248,"&lt;"&amp;DATE(YEAR(B18),MONTH(B18)+1,1))))</x:f>
        <x:v>н/д</x:v>
      </x:c>
      <x:c r="G18" s="27" t="str">
        <x:f>IF(COUNT(D18,F18)=2,F18-D18,"н/д")</x:f>
        <x:v>н/д</x:v>
      </x:c>
      <x:c r="H18" s="28" t="str">
        <x:f>IF(COUNT(D18,G18)&lt;2,"н/д",IF(D18=0,"н/д",G18/D18))</x:f>
        <x:v>н/д</x:v>
      </x:c>
      <x:c r="I18" s="2"/>
      <x:c r="J18" s="2"/>
    </x:row>
    <x:row r="19" ht="22" customHeight="1">
      <x:c r="B19" s="12" t="n">
        <x:f>IF(AND(ISNUMBER($C$4),$C$4&gt;=2000,$C$4&lt;=2100),DATE($C$4,7,1),"н/д")</x:f>
        <x:v>46204</x:v>
      </x:c>
      <x:c r="C19" s="27" t="n">
        <x:f>IF(OR('Данные'!$L$4&gt;0,NOT(ISNUMBER(B19))),"н/д",SUMIFS('Данные'!$D$9:$D$248,'Данные'!$B$9:$B$248,"&gt;="&amp;B19,'Данные'!$B$9:$B$248,"&lt;"&amp;DATE(YEAR(B19),MONTH(B19)+1,1)))</x:f>
        <x:v>234</x:v>
      </x:c>
      <x:c r="D19" s="27" t="n">
        <x:f>IF(OR('Данные'!$L$4&gt;0,NOT(ISNUMBER(B19))),"н/д",SUMIFS('Данные'!$F$9:$F$248,'Данные'!$B$9:$B$248,"&gt;="&amp;B19,'Данные'!$B$9:$B$248,"&lt;"&amp;DATE(YEAR(B19),MONTH(B19)+1,1)))</x:f>
        <x:v>1092000</x:v>
      </x:c>
      <x:c r="E19" s="27" t="str">
        <x:f>IF(NOT(ISNUMBER(B19)),"н/д",IF(OR('Данные'!$L$4&gt;0,COUNTIFS('Данные'!$B$9:$B$248,"&gt;="&amp;B19,'Данные'!$B$9:$B$248,"&lt;"&amp;DATE(YEAR(B19),MONTH(B19)+1,1))=0,COUNTIFS('Данные'!$B$9:$B$248,"&gt;="&amp;B19,'Данные'!$B$9:$B$248,"&lt;"&amp;DATE(YEAR(B19),MONTH(B19)+1,1),'Данные'!$L$9:$L$248,"План и факт")&lt;&gt;COUNTIFS('Данные'!$B$9:$B$248,"&gt;="&amp;B19,'Данные'!$B$9:$B$248,"&lt;"&amp;DATE(YEAR(B19),MONTH(B19)+1,1))),"н/д",SUMIFS('Данные'!$G$9:$G$248,'Данные'!$B$9:$B$248,"&gt;="&amp;B19,'Данные'!$B$9:$B$248,"&lt;"&amp;DATE(YEAR(B19),MONTH(B19)+1,1))))</x:f>
        <x:v>н/д</x:v>
      </x:c>
      <x:c r="F19" s="27" t="str">
        <x:f>IF(NOT(ISNUMBER(B19)),"н/д",IF(OR('Данные'!$L$4&gt;0,COUNTIFS('Данные'!$B$9:$B$248,"&gt;="&amp;B19,'Данные'!$B$9:$B$248,"&lt;"&amp;DATE(YEAR(B19),MONTH(B19)+1,1))=0,COUNTIFS('Данные'!$B$9:$B$248,"&gt;="&amp;B19,'Данные'!$B$9:$B$248,"&lt;"&amp;DATE(YEAR(B19),MONTH(B19)+1,1),'Данные'!$L$9:$L$248,"План и факт")&lt;&gt;COUNTIFS('Данные'!$B$9:$B$248,"&gt;="&amp;B19,'Данные'!$B$9:$B$248,"&lt;"&amp;DATE(YEAR(B19),MONTH(B19)+1,1))),"н/д",SUMIFS('Данные'!$I$9:$I$248,'Данные'!$B$9:$B$248,"&gt;="&amp;B19,'Данные'!$B$9:$B$248,"&lt;"&amp;DATE(YEAR(B19),MONTH(B19)+1,1))))</x:f>
        <x:v>н/д</x:v>
      </x:c>
      <x:c r="G19" s="27" t="str">
        <x:f>IF(COUNT(D19,F19)=2,F19-D19,"н/д")</x:f>
        <x:v>н/д</x:v>
      </x:c>
      <x:c r="H19" s="28" t="str">
        <x:f>IF(COUNT(D19,G19)&lt;2,"н/д",IF(D19=0,"н/д",G19/D19))</x:f>
        <x:v>н/д</x:v>
      </x:c>
      <x:c r="I19" s="2"/>
      <x:c r="J19" s="2"/>
    </x:row>
    <x:row r="20" ht="22" customHeight="1">
      <x:c r="B20" s="12" t="n">
        <x:f>IF(AND(ISNUMBER($C$4),$C$4&gt;=2000,$C$4&lt;=2100),DATE($C$4,8,1),"н/д")</x:f>
        <x:v>46235</x:v>
      </x:c>
      <x:c r="C20" s="27" t="n">
        <x:f>IF(OR('Данные'!$L$4&gt;0,NOT(ISNUMBER(B20))),"н/д",SUMIFS('Данные'!$D$9:$D$248,'Данные'!$B$9:$B$248,"&gt;="&amp;B20,'Данные'!$B$9:$B$248,"&lt;"&amp;DATE(YEAR(B20),MONTH(B20)+1,1)))</x:f>
        <x:v>243</x:v>
      </x:c>
      <x:c r="D20" s="27" t="n">
        <x:f>IF(OR('Данные'!$L$4&gt;0,NOT(ISNUMBER(B20))),"н/д",SUMIFS('Данные'!$F$9:$F$248,'Данные'!$B$9:$B$248,"&gt;="&amp;B20,'Данные'!$B$9:$B$248,"&lt;"&amp;DATE(YEAR(B20),MONTH(B20)+1,1)))</x:f>
        <x:v>1134000</x:v>
      </x:c>
      <x:c r="E20" s="27" t="str">
        <x:f>IF(NOT(ISNUMBER(B20)),"н/д",IF(OR('Данные'!$L$4&gt;0,COUNTIFS('Данные'!$B$9:$B$248,"&gt;="&amp;B20,'Данные'!$B$9:$B$248,"&lt;"&amp;DATE(YEAR(B20),MONTH(B20)+1,1))=0,COUNTIFS('Данные'!$B$9:$B$248,"&gt;="&amp;B20,'Данные'!$B$9:$B$248,"&lt;"&amp;DATE(YEAR(B20),MONTH(B20)+1,1),'Данные'!$L$9:$L$248,"План и факт")&lt;&gt;COUNTIFS('Данные'!$B$9:$B$248,"&gt;="&amp;B20,'Данные'!$B$9:$B$248,"&lt;"&amp;DATE(YEAR(B20),MONTH(B20)+1,1))),"н/д",SUMIFS('Данные'!$G$9:$G$248,'Данные'!$B$9:$B$248,"&gt;="&amp;B20,'Данные'!$B$9:$B$248,"&lt;"&amp;DATE(YEAR(B20),MONTH(B20)+1,1))))</x:f>
        <x:v>н/д</x:v>
      </x:c>
      <x:c r="F20" s="27" t="str">
        <x:f>IF(NOT(ISNUMBER(B20)),"н/д",IF(OR('Данные'!$L$4&gt;0,COUNTIFS('Данные'!$B$9:$B$248,"&gt;="&amp;B20,'Данные'!$B$9:$B$248,"&lt;"&amp;DATE(YEAR(B20),MONTH(B20)+1,1))=0,COUNTIFS('Данные'!$B$9:$B$248,"&gt;="&amp;B20,'Данные'!$B$9:$B$248,"&lt;"&amp;DATE(YEAR(B20),MONTH(B20)+1,1),'Данные'!$L$9:$L$248,"План и факт")&lt;&gt;COUNTIFS('Данные'!$B$9:$B$248,"&gt;="&amp;B20,'Данные'!$B$9:$B$248,"&lt;"&amp;DATE(YEAR(B20),MONTH(B20)+1,1))),"н/д",SUMIFS('Данные'!$I$9:$I$248,'Данные'!$B$9:$B$248,"&gt;="&amp;B20,'Данные'!$B$9:$B$248,"&lt;"&amp;DATE(YEAR(B20),MONTH(B20)+1,1))))</x:f>
        <x:v>н/д</x:v>
      </x:c>
      <x:c r="G20" s="27" t="str">
        <x:f>IF(COUNT(D20,F20)=2,F20-D20,"н/д")</x:f>
        <x:v>н/д</x:v>
      </x:c>
      <x:c r="H20" s="28" t="str">
        <x:f>IF(COUNT(D20,G20)&lt;2,"н/д",IF(D20=0,"н/д",G20/D20))</x:f>
        <x:v>н/д</x:v>
      </x:c>
      <x:c r="I20" s="2"/>
      <x:c r="J20" s="2"/>
    </x:row>
    <x:row r="21" ht="22" customHeight="1">
      <x:c r="B21" s="12" t="n">
        <x:f>IF(AND(ISNUMBER($C$4),$C$4&gt;=2000,$C$4&lt;=2100),DATE($C$4,9,1),"н/д")</x:f>
        <x:v>46266</x:v>
      </x:c>
      <x:c r="C21" s="27" t="n">
        <x:f>IF(OR('Данные'!$L$4&gt;0,NOT(ISNUMBER(B21))),"н/д",SUMIFS('Данные'!$D$9:$D$248,'Данные'!$B$9:$B$248,"&gt;="&amp;B21,'Данные'!$B$9:$B$248,"&lt;"&amp;DATE(YEAR(B21),MONTH(B21)+1,1)))</x:f>
        <x:v>252</x:v>
      </x:c>
      <x:c r="D21" s="27" t="n">
        <x:f>IF(OR('Данные'!$L$4&gt;0,NOT(ISNUMBER(B21))),"н/д",SUMIFS('Данные'!$F$9:$F$248,'Данные'!$B$9:$B$248,"&gt;="&amp;B21,'Данные'!$B$9:$B$248,"&lt;"&amp;DATE(YEAR(B21),MONTH(B21)+1,1)))</x:f>
        <x:v>1176000</x:v>
      </x:c>
      <x:c r="E21" s="27" t="str">
        <x:f>IF(NOT(ISNUMBER(B21)),"н/д",IF(OR('Данные'!$L$4&gt;0,COUNTIFS('Данные'!$B$9:$B$248,"&gt;="&amp;B21,'Данные'!$B$9:$B$248,"&lt;"&amp;DATE(YEAR(B21),MONTH(B21)+1,1))=0,COUNTIFS('Данные'!$B$9:$B$248,"&gt;="&amp;B21,'Данные'!$B$9:$B$248,"&lt;"&amp;DATE(YEAR(B21),MONTH(B21)+1,1),'Данные'!$L$9:$L$248,"План и факт")&lt;&gt;COUNTIFS('Данные'!$B$9:$B$248,"&gt;="&amp;B21,'Данные'!$B$9:$B$248,"&lt;"&amp;DATE(YEAR(B21),MONTH(B21)+1,1))),"н/д",SUMIFS('Данные'!$G$9:$G$248,'Данные'!$B$9:$B$248,"&gt;="&amp;B21,'Данные'!$B$9:$B$248,"&lt;"&amp;DATE(YEAR(B21),MONTH(B21)+1,1))))</x:f>
        <x:v>н/д</x:v>
      </x:c>
      <x:c r="F21" s="27" t="str">
        <x:f>IF(NOT(ISNUMBER(B21)),"н/д",IF(OR('Данные'!$L$4&gt;0,COUNTIFS('Данные'!$B$9:$B$248,"&gt;="&amp;B21,'Данные'!$B$9:$B$248,"&lt;"&amp;DATE(YEAR(B21),MONTH(B21)+1,1))=0,COUNTIFS('Данные'!$B$9:$B$248,"&gt;="&amp;B21,'Данные'!$B$9:$B$248,"&lt;"&amp;DATE(YEAR(B21),MONTH(B21)+1,1),'Данные'!$L$9:$L$248,"План и факт")&lt;&gt;COUNTIFS('Данные'!$B$9:$B$248,"&gt;="&amp;B21,'Данные'!$B$9:$B$248,"&lt;"&amp;DATE(YEAR(B21),MONTH(B21)+1,1))),"н/д",SUMIFS('Данные'!$I$9:$I$248,'Данные'!$B$9:$B$248,"&gt;="&amp;B21,'Данные'!$B$9:$B$248,"&lt;"&amp;DATE(YEAR(B21),MONTH(B21)+1,1))))</x:f>
        <x:v>н/д</x:v>
      </x:c>
      <x:c r="G21" s="27" t="str">
        <x:f>IF(COUNT(D21,F21)=2,F21-D21,"н/д")</x:f>
        <x:v>н/д</x:v>
      </x:c>
      <x:c r="H21" s="28" t="str">
        <x:f>IF(COUNT(D21,G21)&lt;2,"н/д",IF(D21=0,"н/д",G21/D21))</x:f>
        <x:v>н/д</x:v>
      </x:c>
      <x:c r="I21" s="2"/>
      <x:c r="J21" s="2"/>
    </x:row>
    <x:row r="22" ht="22" customHeight="1">
      <x:c r="B22" s="12" t="n">
        <x:f>IF(AND(ISNUMBER($C$4),$C$4&gt;=2000,$C$4&lt;=2100),DATE($C$4,10,1),"н/д")</x:f>
        <x:v>46296</x:v>
      </x:c>
      <x:c r="C22" s="27" t="n">
        <x:f>IF(OR('Данные'!$L$4&gt;0,NOT(ISNUMBER(B22))),"н/д",SUMIFS('Данные'!$D$9:$D$248,'Данные'!$B$9:$B$248,"&gt;="&amp;B22,'Данные'!$B$9:$B$248,"&lt;"&amp;DATE(YEAR(B22),MONTH(B22)+1,1)))</x:f>
        <x:v>261</x:v>
      </x:c>
      <x:c r="D22" s="27" t="n">
        <x:f>IF(OR('Данные'!$L$4&gt;0,NOT(ISNUMBER(B22))),"н/д",SUMIFS('Данные'!$F$9:$F$248,'Данные'!$B$9:$B$248,"&gt;="&amp;B22,'Данные'!$B$9:$B$248,"&lt;"&amp;DATE(YEAR(B22),MONTH(B22)+1,1)))</x:f>
        <x:v>1218000</x:v>
      </x:c>
      <x:c r="E22" s="27" t="str">
        <x:f>IF(NOT(ISNUMBER(B22)),"н/д",IF(OR('Данные'!$L$4&gt;0,COUNTIFS('Данные'!$B$9:$B$248,"&gt;="&amp;B22,'Данные'!$B$9:$B$248,"&lt;"&amp;DATE(YEAR(B22),MONTH(B22)+1,1))=0,COUNTIFS('Данные'!$B$9:$B$248,"&gt;="&amp;B22,'Данные'!$B$9:$B$248,"&lt;"&amp;DATE(YEAR(B22),MONTH(B22)+1,1),'Данные'!$L$9:$L$248,"План и факт")&lt;&gt;COUNTIFS('Данные'!$B$9:$B$248,"&gt;="&amp;B22,'Данные'!$B$9:$B$248,"&lt;"&amp;DATE(YEAR(B22),MONTH(B22)+1,1))),"н/д",SUMIFS('Данные'!$G$9:$G$248,'Данные'!$B$9:$B$248,"&gt;="&amp;B22,'Данные'!$B$9:$B$248,"&lt;"&amp;DATE(YEAR(B22),MONTH(B22)+1,1))))</x:f>
        <x:v>н/д</x:v>
      </x:c>
      <x:c r="F22" s="27" t="str">
        <x:f>IF(NOT(ISNUMBER(B22)),"н/д",IF(OR('Данные'!$L$4&gt;0,COUNTIFS('Данные'!$B$9:$B$248,"&gt;="&amp;B22,'Данные'!$B$9:$B$248,"&lt;"&amp;DATE(YEAR(B22),MONTH(B22)+1,1))=0,COUNTIFS('Данные'!$B$9:$B$248,"&gt;="&amp;B22,'Данные'!$B$9:$B$248,"&lt;"&amp;DATE(YEAR(B22),MONTH(B22)+1,1),'Данные'!$L$9:$L$248,"План и факт")&lt;&gt;COUNTIFS('Данные'!$B$9:$B$248,"&gt;="&amp;B22,'Данные'!$B$9:$B$248,"&lt;"&amp;DATE(YEAR(B22),MONTH(B22)+1,1))),"н/д",SUMIFS('Данные'!$I$9:$I$248,'Данные'!$B$9:$B$248,"&gt;="&amp;B22,'Данные'!$B$9:$B$248,"&lt;"&amp;DATE(YEAR(B22),MONTH(B22)+1,1))))</x:f>
        <x:v>н/д</x:v>
      </x:c>
      <x:c r="G22" s="27" t="str">
        <x:f>IF(COUNT(D22,F22)=2,F22-D22,"н/д")</x:f>
        <x:v>н/д</x:v>
      </x:c>
      <x:c r="H22" s="28" t="str">
        <x:f>IF(COUNT(D22,G22)&lt;2,"н/д",IF(D22=0,"н/д",G22/D22))</x:f>
        <x:v>н/д</x:v>
      </x:c>
      <x:c r="I22" s="2"/>
      <x:c r="J22" s="2"/>
    </x:row>
    <x:row r="23" ht="22" customHeight="1">
      <x:c r="B23" s="12" t="n">
        <x:f>IF(AND(ISNUMBER($C$4),$C$4&gt;=2000,$C$4&lt;=2100),DATE($C$4,11,1),"н/д")</x:f>
        <x:v>46327</x:v>
      </x:c>
      <x:c r="C23" s="27" t="n">
        <x:f>IF(OR('Данные'!$L$4&gt;0,NOT(ISNUMBER(B23))),"н/д",SUMIFS('Данные'!$D$9:$D$248,'Данные'!$B$9:$B$248,"&gt;="&amp;B23,'Данные'!$B$9:$B$248,"&lt;"&amp;DATE(YEAR(B23),MONTH(B23)+1,1)))</x:f>
        <x:v>270</x:v>
      </x:c>
      <x:c r="D23" s="27" t="n">
        <x:f>IF(OR('Данные'!$L$4&gt;0,NOT(ISNUMBER(B23))),"н/д",SUMIFS('Данные'!$F$9:$F$248,'Данные'!$B$9:$B$248,"&gt;="&amp;B23,'Данные'!$B$9:$B$248,"&lt;"&amp;DATE(YEAR(B23),MONTH(B23)+1,1)))</x:f>
        <x:v>1260000</x:v>
      </x:c>
      <x:c r="E23" s="27" t="str">
        <x:f>IF(NOT(ISNUMBER(B23)),"н/д",IF(OR('Данные'!$L$4&gt;0,COUNTIFS('Данные'!$B$9:$B$248,"&gt;="&amp;B23,'Данные'!$B$9:$B$248,"&lt;"&amp;DATE(YEAR(B23),MONTH(B23)+1,1))=0,COUNTIFS('Данные'!$B$9:$B$248,"&gt;="&amp;B23,'Данные'!$B$9:$B$248,"&lt;"&amp;DATE(YEAR(B23),MONTH(B23)+1,1),'Данные'!$L$9:$L$248,"План и факт")&lt;&gt;COUNTIFS('Данные'!$B$9:$B$248,"&gt;="&amp;B23,'Данные'!$B$9:$B$248,"&lt;"&amp;DATE(YEAR(B23),MONTH(B23)+1,1))),"н/д",SUMIFS('Данные'!$G$9:$G$248,'Данные'!$B$9:$B$248,"&gt;="&amp;B23,'Данные'!$B$9:$B$248,"&lt;"&amp;DATE(YEAR(B23),MONTH(B23)+1,1))))</x:f>
        <x:v>н/д</x:v>
      </x:c>
      <x:c r="F23" s="27" t="str">
        <x:f>IF(NOT(ISNUMBER(B23)),"н/д",IF(OR('Данные'!$L$4&gt;0,COUNTIFS('Данные'!$B$9:$B$248,"&gt;="&amp;B23,'Данные'!$B$9:$B$248,"&lt;"&amp;DATE(YEAR(B23),MONTH(B23)+1,1))=0,COUNTIFS('Данные'!$B$9:$B$248,"&gt;="&amp;B23,'Данные'!$B$9:$B$248,"&lt;"&amp;DATE(YEAR(B23),MONTH(B23)+1,1),'Данные'!$L$9:$L$248,"План и факт")&lt;&gt;COUNTIFS('Данные'!$B$9:$B$248,"&gt;="&amp;B23,'Данные'!$B$9:$B$248,"&lt;"&amp;DATE(YEAR(B23),MONTH(B23)+1,1))),"н/д",SUMIFS('Данные'!$I$9:$I$248,'Данные'!$B$9:$B$248,"&gt;="&amp;B23,'Данные'!$B$9:$B$248,"&lt;"&amp;DATE(YEAR(B23),MONTH(B23)+1,1))))</x:f>
        <x:v>н/д</x:v>
      </x:c>
      <x:c r="G23" s="27" t="str">
        <x:f>IF(COUNT(D23,F23)=2,F23-D23,"н/д")</x:f>
        <x:v>н/д</x:v>
      </x:c>
      <x:c r="H23" s="28" t="str">
        <x:f>IF(COUNT(D23,G23)&lt;2,"н/д",IF(D23=0,"н/д",G23/D23))</x:f>
        <x:v>н/д</x:v>
      </x:c>
      <x:c r="I23" s="2"/>
      <x:c r="J23" s="2"/>
    </x:row>
    <x:row r="24" ht="22" customHeight="1">
      <x:c r="B24" s="12" t="n">
        <x:f>IF(AND(ISNUMBER($C$4),$C$4&gt;=2000,$C$4&lt;=2100),DATE($C$4,12,1),"н/д")</x:f>
        <x:v>46357</x:v>
      </x:c>
      <x:c r="C24" s="27" t="n">
        <x:f>IF(OR('Данные'!$L$4&gt;0,NOT(ISNUMBER(B24))),"н/д",SUMIFS('Данные'!$D$9:$D$248,'Данные'!$B$9:$B$248,"&gt;="&amp;B24,'Данные'!$B$9:$B$248,"&lt;"&amp;DATE(YEAR(B24),MONTH(B24)+1,1)))</x:f>
        <x:v>279</x:v>
      </x:c>
      <x:c r="D24" s="27" t="n">
        <x:f>IF(OR('Данные'!$L$4&gt;0,NOT(ISNUMBER(B24))),"н/д",SUMIFS('Данные'!$F$9:$F$248,'Данные'!$B$9:$B$248,"&gt;="&amp;B24,'Данные'!$B$9:$B$248,"&lt;"&amp;DATE(YEAR(B24),MONTH(B24)+1,1)))</x:f>
        <x:v>1302000</x:v>
      </x:c>
      <x:c r="E24" s="27" t="str">
        <x:f>IF(NOT(ISNUMBER(B24)),"н/д",IF(OR('Данные'!$L$4&gt;0,COUNTIFS('Данные'!$B$9:$B$248,"&gt;="&amp;B24,'Данные'!$B$9:$B$248,"&lt;"&amp;DATE(YEAR(B24),MONTH(B24)+1,1))=0,COUNTIFS('Данные'!$B$9:$B$248,"&gt;="&amp;B24,'Данные'!$B$9:$B$248,"&lt;"&amp;DATE(YEAR(B24),MONTH(B24)+1,1),'Данные'!$L$9:$L$248,"План и факт")&lt;&gt;COUNTIFS('Данные'!$B$9:$B$248,"&gt;="&amp;B24,'Данные'!$B$9:$B$248,"&lt;"&amp;DATE(YEAR(B24),MONTH(B24)+1,1))),"н/д",SUMIFS('Данные'!$G$9:$G$248,'Данные'!$B$9:$B$248,"&gt;="&amp;B24,'Данные'!$B$9:$B$248,"&lt;"&amp;DATE(YEAR(B24),MONTH(B24)+1,1))))</x:f>
        <x:v>н/д</x:v>
      </x:c>
      <x:c r="F24" s="27" t="str">
        <x:f>IF(NOT(ISNUMBER(B24)),"н/д",IF(OR('Данные'!$L$4&gt;0,COUNTIFS('Данные'!$B$9:$B$248,"&gt;="&amp;B24,'Данные'!$B$9:$B$248,"&lt;"&amp;DATE(YEAR(B24),MONTH(B24)+1,1))=0,COUNTIFS('Данные'!$B$9:$B$248,"&gt;="&amp;B24,'Данные'!$B$9:$B$248,"&lt;"&amp;DATE(YEAR(B24),MONTH(B24)+1,1),'Данные'!$L$9:$L$248,"План и факт")&lt;&gt;COUNTIFS('Данные'!$B$9:$B$248,"&gt;="&amp;B24,'Данные'!$B$9:$B$248,"&lt;"&amp;DATE(YEAR(B24),MONTH(B24)+1,1))),"н/д",SUMIFS('Данные'!$I$9:$I$248,'Данные'!$B$9:$B$248,"&gt;="&amp;B24,'Данные'!$B$9:$B$248,"&lt;"&amp;DATE(YEAR(B24),MONTH(B24)+1,1))))</x:f>
        <x:v>н/д</x:v>
      </x:c>
      <x:c r="G24" s="27" t="str">
        <x:f>IF(COUNT(D24,F24)=2,F24-D24,"н/д")</x:f>
        <x:v>н/д</x:v>
      </x:c>
      <x:c r="H24" s="28" t="str">
        <x:f>IF(COUNT(D24,G24)&lt;2,"н/д",IF(D24=0,"н/д",G24/D24))</x:f>
        <x:v>н/д</x:v>
      </x:c>
      <x:c r="I24" s="2"/>
      <x:c r="J24" s="2"/>
    </x:row>
    <x:row r="25" ht="22" customHeight="1">
      <x:c r="B25" s="2"/>
      <x:c r="C25" s="27"/>
      <x:c r="D25" s="27"/>
      <x:c r="E25" s="27"/>
      <x:c r="F25" s="27"/>
      <x:c r="G25" s="27"/>
      <x:c r="H25" s="28"/>
      <x:c r="I25" s="2"/>
      <x:c r="J25" s="2"/>
    </x:row>
    <x:row r="26" ht="22" customHeight="1">
      <x:c r="B26" s="21" t="str">
        <x:v>Итого за год</x:v>
      </x:c>
      <x:c r="C26" s="29" t="n">
        <x:f>IF(COUNT(C13:C24)=12,SUM(C13:C24),"н/д")</x:f>
        <x:v>2754</x:v>
      </x:c>
      <x:c r="D26" s="29" t="n">
        <x:f>IF(COUNT(D13:D24)=12,SUM(D13:D24),"н/д")</x:f>
        <x:v>12852000</x:v>
      </x:c>
      <x:c r="E26" s="29" t="str">
        <x:f>IF(COUNT(E13:E24)=12,SUM(E13:E24),"н/д")</x:f>
        <x:v>н/д</x:v>
      </x:c>
      <x:c r="F26" s="29" t="str">
        <x:f>IF(COUNT(F13:F24)=12,SUM(F13:F24),"н/д")</x:f>
        <x:v>н/д</x:v>
      </x:c>
      <x:c r="G26" s="29" t="str">
        <x:f>IF(COUNT(D26,F26)=2,F26-D26,"н/д")</x:f>
        <x:v>н/д</x:v>
      </x:c>
      <x:c r="H26" s="30" t="str">
        <x:f>IF(COUNT(D26,G26)&lt;2,"н/д",IF(D26=0,"н/д",G26/D26))</x:f>
        <x:v>н/д</x:v>
      </x:c>
      <x:c r="I26" s="2"/>
      <x:c r="J26" s="2"/>
    </x:row>
    <x:row r="27" ht="22" customHeight="1">
      <x:c r="B27" s="2"/>
      <x:c r="C27" s="31"/>
      <x:c r="D27" s="31"/>
      <x:c r="E27" s="31"/>
      <x:c r="F27" s="31"/>
      <x:c r="G27" s="31"/>
      <x:c r="H27" s="31"/>
      <x:c r="I27" s="2"/>
      <x:c r="J27" s="2"/>
    </x:row>
    <x:row r="28" ht="22" customHeight="1">
      <x:c r="B28" s="2"/>
      <x:c r="C28" s="31"/>
      <x:c r="D28" s="31"/>
      <x:c r="E28" s="31"/>
      <x:c r="F28" s="31"/>
      <x:c r="G28" s="31"/>
      <x:c r="H28" s="31"/>
      <x:c r="I28" s="2"/>
      <x:c r="J28" s="2"/>
    </x:row>
    <x:row r="29" ht="22" customHeight="1">
      <x:c r="B29" s="2" t="str">
        <x:v>Средняя плановая цена, ₽</x:v>
      </x:c>
      <x:c r="C29" s="31"/>
      <x:c r="D29" s="32" t="n">
        <x:f>IF(COUNT(C26,D26)&lt;2,"н/д",IF(C26=0,"н/д",D26/C26))</x:f>
        <x:v>4666.666666666667</x:v>
      </x:c>
      <x:c r="E29" s="31"/>
      <x:c r="F29" s="31"/>
      <x:c r="G29" s="31"/>
      <x:c r="H29" s="31"/>
      <x:c r="I29" s="2"/>
      <x:c r="J29" s="2"/>
    </x:row>
    <x:row r="30" ht="22" customHeight="1">
      <x:c r="B30" s="2"/>
      <x:c r="C30" s="2"/>
      <x:c r="D30" s="2"/>
      <x:c r="E30" s="2"/>
      <x:c r="F30" s="2"/>
      <x:c r="G30" s="2"/>
      <x:c r="H30" s="2"/>
      <x:c r="I30" s="2"/>
      <x:c r="J30" s="2"/>
    </x:row>
    <x:row r="31" ht="22" customHeight="1">
      <x:c r="B31" s="7" t="str">
        <x:v>Средняя цена = общая плановая выручка / плановое количество. Проценты не суммируются.</x:v>
      </x:c>
      <x:c r="C31" s="2"/>
      <x:c r="D31" s="2"/>
      <x:c r="E31" s="2"/>
      <x:c r="F31" s="2"/>
      <x:c r="G31" s="2"/>
      <x:c r="H31" s="2"/>
      <x:c r="I31" s="2"/>
      <x:c r="J31" s="2"/>
    </x:row>
    <x:row r="32" ht="22" customHeight="1">
      <x:c r="B32" s="7" t="str">
        <x:v>«н/д» в факте означает неполный месяц, пустой факт или отсутствие строк. Итог факта — только за полный год.</x:v>
      </x:c>
      <x:c r="C32" s="2"/>
      <x:c r="D32" s="2"/>
      <x:c r="E32" s="2"/>
      <x:c r="F32" s="2"/>
      <x:c r="G32" s="2"/>
      <x:c r="H32" s="2"/>
      <x:c r="I32" s="2"/>
      <x:c r="J32" s="2"/>
    </x:row>
    <x:row r="33" ht="22" customHeight="1">
      <x:c r="B33" s="7" t="str">
        <x:v>Единица должна быть сопоставимой для всех продуктов. При разных единицах используйте отдельные файлы.</x:v>
      </x:c>
      <x:c r="C33" s="2"/>
      <x:c r="D33" s="2"/>
      <x:c r="E33" s="2"/>
      <x:c r="F33" s="2"/>
      <x:c r="G33" s="2"/>
      <x:c r="H33" s="2"/>
      <x:c r="I33" s="2"/>
      <x:c r="J33" s="2"/>
    </x:row>
    <x:row r="34" ht="22" customHeight="1">
      <x:c r="B34" s="2"/>
      <x:c r="C34" s="2"/>
      <x:c r="D34" s="2"/>
      <x:c r="E34" s="2"/>
      <x:c r="F34" s="2"/>
      <x:c r="G34" s="2"/>
      <x:c r="H34" s="2"/>
      <x:c r="I34" s="2"/>
      <x:c r="J34" s="2"/>
    </x:row>
  </x:sheetData>
  <x:conditionalFormatting sqref="G13:H26">
    <x:cfRule type="cellIs" dxfId="0" priority="1" operator="lessThan">
      <x:formula>0</x:formula>
    </x:cfRule>
  </x:conditionalFormatting>
  <x:dataValidations count="1">
    <x:dataValidation type="whole" errorStyle="stop" operator="between" showErrorMessage="1" errorTitle="Проверьте число" error="Введите целое число от 2000 до 2100." sqref="C4">
      <x:formula1>2000</x:formula1>
      <x:formula2>2100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7324D"/>
  </x:sheetPr>
  <x:sheetViews>
    <x:sheetView showGridLines="0" workbookViewId="0">
      <x:pane xSplit="3" ySplit="8" topLeftCell="D9" activePane="bottomRight" state="frozen"/>
    </x:sheetView>
  </x:sheetViews>
  <x:sheetFormatPr defaultRowHeight="15"/>
  <x:cols>
    <x:col min="1" max="1" width="3" hidden="0" customWidth="1"/>
    <x:col min="2" max="2" width="15" hidden="0" customWidth="1"/>
    <x:col min="3" max="3" width="28" hidden="0" customWidth="1"/>
    <x:col min="4" max="4" width="15" hidden="0" customWidth="1"/>
    <x:col min="5" max="5" width="18" hidden="0" customWidth="1"/>
    <x:col min="6" max="6" width="21" hidden="0" customWidth="1"/>
    <x:col min="7" max="7" width="15" hidden="0" customWidth="1"/>
    <x:col min="8" max="8" width="18" hidden="0" customWidth="1"/>
    <x:col min="9" max="9" width="21" hidden="0" customWidth="1"/>
    <x:col min="10" max="10" width="20" hidden="0" customWidth="1"/>
    <x:col min="11" max="11" width="16" hidden="0" customWidth="1"/>
    <x:col min="12" max="12" width="20" hidden="0" customWidth="1"/>
  </x:cols>
  <x:sheetData>
    <x:row r="2" ht="22" customHeight="1">
      <x:c r="B2" s="3" t="str">
        <x:v>Продажи по продуктам и месяцам</x:v>
      </x:c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 ht="22" customHeight="1">
      <x:c r="B3" s="7" t="str">
        <x:v>Вместимость: 240 строк, 9–248. Одна строка на продукт и месяц. Используйте первое число месяца.</x:v>
      </x:c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 ht="22" customHeight="1">
      <x:c r="B4" s="2"/>
      <x:c r="C4" s="2"/>
      <x:c r="D4" s="2"/>
      <x:c r="E4" s="2"/>
      <x:c r="F4" s="2"/>
      <x:c r="G4" s="2"/>
      <x:c r="H4" s="2"/>
      <x:c r="I4" s="2"/>
      <x:c r="J4" s="2" t="str">
        <x:v>Строки с ошибками</x:v>
      </x:c>
      <x:c r="K4" s="2"/>
      <x:c r="L4" s="2" t="n">
        <x:f>COUNTIFS(L9:L248,"Исправьте")+COUNTIFS(L9:L248,"Дубликат")</x:f>
        <x:v>0</x:v>
      </x:c>
    </x:row>
    <x:row r="5" ht="22" customHeight="1">
      <x:c r="B5" s="7" t="str">
        <x:v>Количество и цены — целые неотрицательные числа. План обязателен. Факт: оба поля заполнены или оба пустые.</x:v>
      </x:c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 ht="22" customHeight="1">
      <x:c r="B6" s="7" t="str">
        <x:v>Голубые ячейки — ввод. Черные значения — формулы. Пример вымышленный.</x:v>
      </x:c>
      <x:c r="C6" s="2"/>
      <x:c r="D6" s="2"/>
      <x:c r="E6" s="2"/>
      <x:c r="F6" s="2"/>
      <x:c r="G6" s="2"/>
      <x:c r="H6" s="2"/>
      <x:c r="I6" s="2"/>
      <x:c r="J6" s="2"/>
      <x:c r="K6" s="2"/>
      <x:c r="L6" s="2"/>
    </x:row>
    <x:row r="7" ht="22" customHeight="1"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</x:row>
    <x:row r="8" ht="32" customHeight="1">
      <x:c r="B8" s="11" t="str">
        <x:v>Месяц</x:v>
      </x:c>
      <x:c r="C8" s="11" t="str">
        <x:v>Продукт</x:v>
      </x:c>
      <x:c r="D8" s="11" t="str">
        <x:v>План, шт.</x:v>
      </x:c>
      <x:c r="E8" s="11" t="str">
        <x:v>Цена плана, ₽</x:v>
      </x:c>
      <x:c r="F8" s="11" t="str">
        <x:v>План, ₽</x:v>
      </x:c>
      <x:c r="G8" s="11" t="str">
        <x:v>Факт, шт.</x:v>
      </x:c>
      <x:c r="H8" s="11" t="str">
        <x:v>Цена факта, ₽</x:v>
      </x:c>
      <x:c r="I8" s="11" t="str">
        <x:v>Факт, ₽</x:v>
      </x:c>
      <x:c r="J8" s="11" t="str">
        <x:v>Разница, ₽</x:v>
      </x:c>
      <x:c r="K8" s="11" t="str">
        <x:v>Разница, %</x:v>
      </x:c>
      <x:c r="L8" s="11" t="str">
        <x:v>Ввод</x:v>
      </x:c>
    </x:row>
    <x:row r="9" ht="22" customHeight="1">
      <x:c r="B9" s="26" t="n">
        <x:v>46023</x:v>
      </x:c>
      <x:c r="C9" s="25" t="str">
        <x:v>Базовый пакет</x:v>
      </x:c>
      <x:c r="D9" s="33" t="n">
        <x:v>100</x:v>
      </x:c>
      <x:c r="E9" s="33" t="n">
        <x:v>3000</x:v>
      </x:c>
      <x:c r="F9" s="27" t="n">
        <x:f>IF(L9="","",IF(OR(L9="Исправьте",L9="Дубликат"),"н/д",D9*E9))</x:f>
        <x:v>300000</x:v>
      </x:c>
      <x:c r="G9" s="33" t="n">
        <x:v>95</x:v>
      </x:c>
      <x:c r="H9" s="33" t="n">
        <x:v>3100</x:v>
      </x:c>
      <x:c r="I9" s="27" t="n">
        <x:f>IF(OR(L9="",L9="План"),"",IF(L9="План и факт",G9*H9,"н/д"))</x:f>
        <x:v>294500</x:v>
      </x:c>
      <x:c r="J9" s="27" t="n">
        <x:f>IF(OR(L9="",L9="План"),"",IF(COUNT(F9,I9)=2,I9-F9,"н/д"))</x:f>
        <x:v>-5500</x:v>
      </x:c>
      <x:c r="K9" s="28" t="n">
        <x:f>IF(OR(L9="",L9="План"),"",IF(COUNT(F9,J9)&lt;2,"н/д",IF(F9=0,"н/д",J9/F9)))</x:f>
        <x:v>-0.018333333333333333</x:v>
      </x:c>
      <x:c r="L9" s="2" t="str">
        <x:f>IF(COUNTA(B9:E9,G9:H9)=0,"",IF(OR(NOT(ISNUMBER(B9)),C9="",NOT(ISNUMBER(D9)),NOT(ISNUMBER(E9)),D9&lt;0,E9&lt;0),"Исправьте",IF(DAY(B9)&lt;&gt;1,"Исправьте",IF(COUNTIFS($B$9:$B$248,B9,$C$9:$C$248,C9)&gt;1,"Дубликат",IF(COUNTA(G9:H9)=0,"План",IF(AND(ISNUMBER(G9),ISNUMBER(H9),G9&gt;=0,H9&gt;=0),"План и факт","Исправьте"))))))</x:f>
        <x:v>План и факт</x:v>
      </x:c>
    </x:row>
    <x:row r="10" ht="22" customHeight="1">
      <x:c r="B10" s="26" t="n">
        <x:v>46023</x:v>
      </x:c>
      <x:c r="C10" s="25" t="str">
        <x:v>Стандартный пакет</x:v>
      </x:c>
      <x:c r="D10" s="33" t="n">
        <x:v>60</x:v>
      </x:c>
      <x:c r="E10" s="33" t="n">
        <x:v>5000</x:v>
      </x:c>
      <x:c r="F10" s="27" t="n">
        <x:f>IF(L10="","",IF(OR(L10="Исправьте",L10="Дубликат"),"н/д",D10*E10))</x:f>
        <x:v>300000</x:v>
      </x:c>
      <x:c r="G10" s="33" t="n">
        <x:v>65</x:v>
      </x:c>
      <x:c r="H10" s="33" t="n">
        <x:v>4900</x:v>
      </x:c>
      <x:c r="I10" s="27" t="n">
        <x:f>IF(OR(L10="",L10="План"),"",IF(L10="План и факт",G10*H10,"н/д"))</x:f>
        <x:v>318500</x:v>
      </x:c>
      <x:c r="J10" s="27" t="n">
        <x:f>IF(OR(L10="",L10="План"),"",IF(COUNT(F10,I10)=2,I10-F10,"н/д"))</x:f>
        <x:v>18500</x:v>
      </x:c>
      <x:c r="K10" s="28" t="n">
        <x:f>IF(OR(L10="",L10="План"),"",IF(COUNT(F10,J10)&lt;2,"н/д",IF(F10=0,"н/д",J10/F10)))</x:f>
        <x:v>0.06166666666666667</x:v>
      </x:c>
      <x:c r="L10" s="2" t="str">
        <x:f>IF(COUNTA(B10:E10,G10:H10)=0,"",IF(OR(NOT(ISNUMBER(B10)),C10="",NOT(ISNUMBER(D10)),NOT(ISNUMBER(E10)),D10&lt;0,E10&lt;0),"Исправьте",IF(DAY(B10)&lt;&gt;1,"Исправьте",IF(COUNTIFS($B$9:$B$248,B10,$C$9:$C$248,C10)&gt;1,"Дубликат",IF(COUNTA(G10:H10)=0,"План",IF(AND(ISNUMBER(G10),ISNUMBER(H10),G10&gt;=0,H10&gt;=0),"План и факт","Исправьте"))))))</x:f>
        <x:v>План и факт</x:v>
      </x:c>
    </x:row>
    <x:row r="11" ht="22" customHeight="1">
      <x:c r="B11" s="26" t="n">
        <x:v>46023</x:v>
      </x:c>
      <x:c r="C11" s="25" t="str">
        <x:v>Расширенный пакет</x:v>
      </x:c>
      <x:c r="D11" s="33" t="n">
        <x:v>20</x:v>
      </x:c>
      <x:c r="E11" s="33" t="n">
        <x:v>12000</x:v>
      </x:c>
      <x:c r="F11" s="27" t="n">
        <x:f>IF(L11="","",IF(OR(L11="Исправьте",L11="Дубликат"),"н/д",D11*E11))</x:f>
        <x:v>240000</x:v>
      </x:c>
      <x:c r="G11" s="33" t="n">
        <x:v>18</x:v>
      </x:c>
      <x:c r="H11" s="33" t="n">
        <x:v>12500</x:v>
      </x:c>
      <x:c r="I11" s="27" t="n">
        <x:f>IF(OR(L11="",L11="План"),"",IF(L11="План и факт",G11*H11,"н/д"))</x:f>
        <x:v>225000</x:v>
      </x:c>
      <x:c r="J11" s="27" t="n">
        <x:f>IF(OR(L11="",L11="План"),"",IF(COUNT(F11,I11)=2,I11-F11,"н/д"))</x:f>
        <x:v>-15000</x:v>
      </x:c>
      <x:c r="K11" s="28" t="n">
        <x:f>IF(OR(L11="",L11="План"),"",IF(COUNT(F11,J11)&lt;2,"н/д",IF(F11=0,"н/д",J11/F11)))</x:f>
        <x:v>-0.0625</x:v>
      </x:c>
      <x:c r="L11" s="2" t="str">
        <x:f>IF(COUNTA(B11:E11,G11:H11)=0,"",IF(OR(NOT(ISNUMBER(B11)),C11="",NOT(ISNUMBER(D11)),NOT(ISNUMBER(E11)),D11&lt;0,E11&lt;0),"Исправьте",IF(DAY(B11)&lt;&gt;1,"Исправьте",IF(COUNTIFS($B$9:$B$248,B11,$C$9:$C$248,C11)&gt;1,"Дубликат",IF(COUNTA(G11:H11)=0,"План",IF(AND(ISNUMBER(G11),ISNUMBER(H11),G11&gt;=0,H11&gt;=0),"План и факт","Исправьте"))))))</x:f>
        <x:v>План и факт</x:v>
      </x:c>
    </x:row>
    <x:row r="12" ht="22" customHeight="1">
      <x:c r="B12" s="26" t="n">
        <x:v>46054</x:v>
      </x:c>
      <x:c r="C12" s="25" t="str">
        <x:v>Базовый пакет</x:v>
      </x:c>
      <x:c r="D12" s="33" t="n">
        <x:v>105</x:v>
      </x:c>
      <x:c r="E12" s="33" t="n">
        <x:v>3000</x:v>
      </x:c>
      <x:c r="F12" s="27" t="n">
        <x:f>IF(L12="","",IF(OR(L12="Исправьте",L12="Дубликат"),"н/д",D12*E12))</x:f>
        <x:v>315000</x:v>
      </x:c>
      <x:c r="G12" s="33" t="n">
        <x:v>100</x:v>
      </x:c>
      <x:c r="H12" s="33" t="n">
        <x:v>3100</x:v>
      </x:c>
      <x:c r="I12" s="27" t="n">
        <x:f>IF(OR(L12="",L12="План"),"",IF(L12="План и факт",G12*H12,"н/д"))</x:f>
        <x:v>310000</x:v>
      </x:c>
      <x:c r="J12" s="27" t="n">
        <x:f>IF(OR(L12="",L12="План"),"",IF(COUNT(F12,I12)=2,I12-F12,"н/д"))</x:f>
        <x:v>-5000</x:v>
      </x:c>
      <x:c r="K12" s="28" t="n">
        <x:f>IF(OR(L12="",L12="План"),"",IF(COUNT(F12,J12)&lt;2,"н/д",IF(F12=0,"н/д",J12/F12)))</x:f>
        <x:v>-0.015873015873015872</x:v>
      </x:c>
      <x:c r="L12" s="2" t="str">
        <x:f>IF(COUNTA(B12:E12,G12:H12)=0,"",IF(OR(NOT(ISNUMBER(B12)),C12="",NOT(ISNUMBER(D12)),NOT(ISNUMBER(E12)),D12&lt;0,E12&lt;0),"Исправьте",IF(DAY(B12)&lt;&gt;1,"Исправьте",IF(COUNTIFS($B$9:$B$248,B12,$C$9:$C$248,C12)&gt;1,"Дубликат",IF(COUNTA(G12:H12)=0,"План",IF(AND(ISNUMBER(G12),ISNUMBER(H12),G12&gt;=0,H12&gt;=0),"План и факт","Исправьте"))))))</x:f>
        <x:v>План и факт</x:v>
      </x:c>
    </x:row>
    <x:row r="13" ht="22" customHeight="1">
      <x:c r="B13" s="26" t="n">
        <x:v>46054</x:v>
      </x:c>
      <x:c r="C13" s="25" t="str">
        <x:v>Стандартный пакет</x:v>
      </x:c>
      <x:c r="D13" s="33" t="n">
        <x:v>63</x:v>
      </x:c>
      <x:c r="E13" s="33" t="n">
        <x:v>5000</x:v>
      </x:c>
      <x:c r="F13" s="27" t="n">
        <x:f>IF(L13="","",IF(OR(L13="Исправьте",L13="Дубликат"),"н/д",D13*E13))</x:f>
        <x:v>315000</x:v>
      </x:c>
      <x:c r="G13" s="33" t="n">
        <x:v>68</x:v>
      </x:c>
      <x:c r="H13" s="33" t="n">
        <x:v>4900</x:v>
      </x:c>
      <x:c r="I13" s="27" t="n">
        <x:f>IF(OR(L13="",L13="План"),"",IF(L13="План и факт",G13*H13,"н/д"))</x:f>
        <x:v>333200</x:v>
      </x:c>
      <x:c r="J13" s="27" t="n">
        <x:f>IF(OR(L13="",L13="План"),"",IF(COUNT(F13,I13)=2,I13-F13,"н/д"))</x:f>
        <x:v>18200</x:v>
      </x:c>
      <x:c r="K13" s="28" t="n">
        <x:f>IF(OR(L13="",L13="План"),"",IF(COUNT(F13,J13)&lt;2,"н/д",IF(F13=0,"н/д",J13/F13)))</x:f>
        <x:v>0.057777777777777775</x:v>
      </x:c>
      <x:c r="L13" s="2" t="str">
        <x:f>IF(COUNTA(B13:E13,G13:H13)=0,"",IF(OR(NOT(ISNUMBER(B13)),C13="",NOT(ISNUMBER(D13)),NOT(ISNUMBER(E13)),D13&lt;0,E13&lt;0),"Исправьте",IF(DAY(B13)&lt;&gt;1,"Исправьте",IF(COUNTIFS($B$9:$B$248,B13,$C$9:$C$248,C13)&gt;1,"Дубликат",IF(COUNTA(G13:H13)=0,"План",IF(AND(ISNUMBER(G13),ISNUMBER(H13),G13&gt;=0,H13&gt;=0),"План и факт","Исправьте"))))))</x:f>
        <x:v>План и факт</x:v>
      </x:c>
    </x:row>
    <x:row r="14" ht="22" customHeight="1">
      <x:c r="B14" s="26" t="n">
        <x:v>46054</x:v>
      </x:c>
      <x:c r="C14" s="25" t="str">
        <x:v>Расширенный пакет</x:v>
      </x:c>
      <x:c r="D14" s="33" t="n">
        <x:v>21</x:v>
      </x:c>
      <x:c r="E14" s="33" t="n">
        <x:v>12000</x:v>
      </x:c>
      <x:c r="F14" s="27" t="n">
        <x:f>IF(L14="","",IF(OR(L14="Исправьте",L14="Дубликат"),"н/д",D14*E14))</x:f>
        <x:v>252000</x:v>
      </x:c>
      <x:c r="G14" s="33" t="n">
        <x:v>19</x:v>
      </x:c>
      <x:c r="H14" s="33" t="n">
        <x:v>12500</x:v>
      </x:c>
      <x:c r="I14" s="27" t="n">
        <x:f>IF(OR(L14="",L14="План"),"",IF(L14="План и факт",G14*H14,"н/д"))</x:f>
        <x:v>237500</x:v>
      </x:c>
      <x:c r="J14" s="27" t="n">
        <x:f>IF(OR(L14="",L14="План"),"",IF(COUNT(F14,I14)=2,I14-F14,"н/д"))</x:f>
        <x:v>-14500</x:v>
      </x:c>
      <x:c r="K14" s="28" t="n">
        <x:f>IF(OR(L14="",L14="План"),"",IF(COUNT(F14,J14)&lt;2,"н/д",IF(F14=0,"н/д",J14/F14)))</x:f>
        <x:v>-0.057539682539682536</x:v>
      </x:c>
      <x:c r="L14" s="2" t="str">
        <x:f>IF(COUNTA(B14:E14,G14:H14)=0,"",IF(OR(NOT(ISNUMBER(B14)),C14="",NOT(ISNUMBER(D14)),NOT(ISNUMBER(E14)),D14&lt;0,E14&lt;0),"Исправьте",IF(DAY(B14)&lt;&gt;1,"Исправьте",IF(COUNTIFS($B$9:$B$248,B14,$C$9:$C$248,C14)&gt;1,"Дубликат",IF(COUNTA(G14:H14)=0,"План",IF(AND(ISNUMBER(G14),ISNUMBER(H14),G14&gt;=0,H14&gt;=0),"План и факт","Исправьте"))))))</x:f>
        <x:v>План и факт</x:v>
      </x:c>
    </x:row>
    <x:row r="15" ht="22" customHeight="1">
      <x:c r="B15" s="26" t="n">
        <x:v>46082</x:v>
      </x:c>
      <x:c r="C15" s="25" t="str">
        <x:v>Базовый пакет</x:v>
      </x:c>
      <x:c r="D15" s="33" t="n">
        <x:v>110</x:v>
      </x:c>
      <x:c r="E15" s="33" t="n">
        <x:v>3000</x:v>
      </x:c>
      <x:c r="F15" s="27" t="n">
        <x:f>IF(L15="","",IF(OR(L15="Исправьте",L15="Дубликат"),"н/д",D15*E15))</x:f>
        <x:v>330000</x:v>
      </x:c>
      <x:c r="G15" s="33"/>
      <x:c r="H15" s="33"/>
      <x:c r="I15" s="27" t="str">
        <x:f>IF(OR(L15="",L15="План"),"",IF(L15="План и факт",G15*H15,"н/д"))</x:f>
      </x:c>
      <x:c r="J15" s="27" t="str">
        <x:f>IF(OR(L15="",L15="План"),"",IF(COUNT(F15,I15)=2,I15-F15,"н/д"))</x:f>
      </x:c>
      <x:c r="K15" s="28" t="str">
        <x:f>IF(OR(L15="",L15="План"),"",IF(COUNT(F15,J15)&lt;2,"н/д",IF(F15=0,"н/д",J15/F15)))</x:f>
      </x:c>
      <x:c r="L15" s="2" t="str">
        <x:f>IF(COUNTA(B15:E15,G15:H15)=0,"",IF(OR(NOT(ISNUMBER(B15)),C15="",NOT(ISNUMBER(D15)),NOT(ISNUMBER(E15)),D15&lt;0,E15&lt;0),"Исправьте",IF(DAY(B15)&lt;&gt;1,"Исправьте",IF(COUNTIFS($B$9:$B$248,B15,$C$9:$C$248,C15)&gt;1,"Дубликат",IF(COUNTA(G15:H15)=0,"План",IF(AND(ISNUMBER(G15),ISNUMBER(H15),G15&gt;=0,H15&gt;=0),"План и факт","Исправьте"))))))</x:f>
        <x:v>План</x:v>
      </x:c>
    </x:row>
    <x:row r="16" ht="22" customHeight="1">
      <x:c r="B16" s="26" t="n">
        <x:v>46082</x:v>
      </x:c>
      <x:c r="C16" s="25" t="str">
        <x:v>Стандартный пакет</x:v>
      </x:c>
      <x:c r="D16" s="33" t="n">
        <x:v>66</x:v>
      </x:c>
      <x:c r="E16" s="33" t="n">
        <x:v>5000</x:v>
      </x:c>
      <x:c r="F16" s="27" t="n">
        <x:f>IF(L16="","",IF(OR(L16="Исправьте",L16="Дубликат"),"н/д",D16*E16))</x:f>
        <x:v>330000</x:v>
      </x:c>
      <x:c r="G16" s="33"/>
      <x:c r="H16" s="33"/>
      <x:c r="I16" s="27" t="str">
        <x:f>IF(OR(L16="",L16="План"),"",IF(L16="План и факт",G16*H16,"н/д"))</x:f>
      </x:c>
      <x:c r="J16" s="27" t="str">
        <x:f>IF(OR(L16="",L16="План"),"",IF(COUNT(F16,I16)=2,I16-F16,"н/д"))</x:f>
      </x:c>
      <x:c r="K16" s="28" t="str">
        <x:f>IF(OR(L16="",L16="План"),"",IF(COUNT(F16,J16)&lt;2,"н/д",IF(F16=0,"н/д",J16/F16)))</x:f>
      </x:c>
      <x:c r="L16" s="2" t="str">
        <x:f>IF(COUNTA(B16:E16,G16:H16)=0,"",IF(OR(NOT(ISNUMBER(B16)),C16="",NOT(ISNUMBER(D16)),NOT(ISNUMBER(E16)),D16&lt;0,E16&lt;0),"Исправьте",IF(DAY(B16)&lt;&gt;1,"Исправьте",IF(COUNTIFS($B$9:$B$248,B16,$C$9:$C$248,C16)&gt;1,"Дубликат",IF(COUNTA(G16:H16)=0,"План",IF(AND(ISNUMBER(G16),ISNUMBER(H16),G16&gt;=0,H16&gt;=0),"План и факт","Исправьте"))))))</x:f>
        <x:v>План</x:v>
      </x:c>
    </x:row>
    <x:row r="17" ht="22" customHeight="1">
      <x:c r="B17" s="26" t="n">
        <x:v>46082</x:v>
      </x:c>
      <x:c r="C17" s="25" t="str">
        <x:v>Расширенный пакет</x:v>
      </x:c>
      <x:c r="D17" s="33" t="n">
        <x:v>22</x:v>
      </x:c>
      <x:c r="E17" s="33" t="n">
        <x:v>12000</x:v>
      </x:c>
      <x:c r="F17" s="27" t="n">
        <x:f>IF(L17="","",IF(OR(L17="Исправьте",L17="Дубликат"),"н/д",D17*E17))</x:f>
        <x:v>264000</x:v>
      </x:c>
      <x:c r="G17" s="33"/>
      <x:c r="H17" s="33"/>
      <x:c r="I17" s="27" t="str">
        <x:f>IF(OR(L17="",L17="План"),"",IF(L17="План и факт",G17*H17,"н/д"))</x:f>
      </x:c>
      <x:c r="J17" s="27" t="str">
        <x:f>IF(OR(L17="",L17="План"),"",IF(COUNT(F17,I17)=2,I17-F17,"н/д"))</x:f>
      </x:c>
      <x:c r="K17" s="28" t="str">
        <x:f>IF(OR(L17="",L17="План"),"",IF(COUNT(F17,J17)&lt;2,"н/д",IF(F17=0,"н/д",J17/F17)))</x:f>
      </x:c>
      <x:c r="L17" s="2" t="str">
        <x:f>IF(COUNTA(B17:E17,G17:H17)=0,"",IF(OR(NOT(ISNUMBER(B17)),C17="",NOT(ISNUMBER(D17)),NOT(ISNUMBER(E17)),D17&lt;0,E17&lt;0),"Исправьте",IF(DAY(B17)&lt;&gt;1,"Исправьте",IF(COUNTIFS($B$9:$B$248,B17,$C$9:$C$248,C17)&gt;1,"Дубликат",IF(COUNTA(G17:H17)=0,"План",IF(AND(ISNUMBER(G17),ISNUMBER(H17),G17&gt;=0,H17&gt;=0),"План и факт","Исправьте"))))))</x:f>
        <x:v>План</x:v>
      </x:c>
    </x:row>
    <x:row r="18" ht="22" customHeight="1">
      <x:c r="B18" s="26" t="n">
        <x:v>46113</x:v>
      </x:c>
      <x:c r="C18" s="25" t="str">
        <x:v>Базовый пакет</x:v>
      </x:c>
      <x:c r="D18" s="33" t="n">
        <x:v>115</x:v>
      </x:c>
      <x:c r="E18" s="33" t="n">
        <x:v>3000</x:v>
      </x:c>
      <x:c r="F18" s="27" t="n">
        <x:f>IF(L18="","",IF(OR(L18="Исправьте",L18="Дубликат"),"н/д",D18*E18))</x:f>
        <x:v>345000</x:v>
      </x:c>
      <x:c r="G18" s="33"/>
      <x:c r="H18" s="33"/>
      <x:c r="I18" s="27" t="str">
        <x:f>IF(OR(L18="",L18="План"),"",IF(L18="План и факт",G18*H18,"н/д"))</x:f>
      </x:c>
      <x:c r="J18" s="27" t="str">
        <x:f>IF(OR(L18="",L18="План"),"",IF(COUNT(F18,I18)=2,I18-F18,"н/д"))</x:f>
      </x:c>
      <x:c r="K18" s="28" t="str">
        <x:f>IF(OR(L18="",L18="План"),"",IF(COUNT(F18,J18)&lt;2,"н/д",IF(F18=0,"н/д",J18/F18)))</x:f>
      </x:c>
      <x:c r="L18" s="2" t="str">
        <x:f>IF(COUNTA(B18:E18,G18:H18)=0,"",IF(OR(NOT(ISNUMBER(B18)),C18="",NOT(ISNUMBER(D18)),NOT(ISNUMBER(E18)),D18&lt;0,E18&lt;0),"Исправьте",IF(DAY(B18)&lt;&gt;1,"Исправьте",IF(COUNTIFS($B$9:$B$248,B18,$C$9:$C$248,C18)&gt;1,"Дубликат",IF(COUNTA(G18:H18)=0,"План",IF(AND(ISNUMBER(G18),ISNUMBER(H18),G18&gt;=0,H18&gt;=0),"План и факт","Исправьте"))))))</x:f>
        <x:v>План</x:v>
      </x:c>
    </x:row>
    <x:row r="19" ht="22" customHeight="1">
      <x:c r="B19" s="26" t="n">
        <x:v>46113</x:v>
      </x:c>
      <x:c r="C19" s="25" t="str">
        <x:v>Стандартный пакет</x:v>
      </x:c>
      <x:c r="D19" s="33" t="n">
        <x:v>69</x:v>
      </x:c>
      <x:c r="E19" s="33" t="n">
        <x:v>5000</x:v>
      </x:c>
      <x:c r="F19" s="27" t="n">
        <x:f>IF(L19="","",IF(OR(L19="Исправьте",L19="Дубликат"),"н/д",D19*E19))</x:f>
        <x:v>345000</x:v>
      </x:c>
      <x:c r="G19" s="33"/>
      <x:c r="H19" s="33"/>
      <x:c r="I19" s="27" t="str">
        <x:f>IF(OR(L19="",L19="План"),"",IF(L19="План и факт",G19*H19,"н/д"))</x:f>
      </x:c>
      <x:c r="J19" s="27" t="str">
        <x:f>IF(OR(L19="",L19="План"),"",IF(COUNT(F19,I19)=2,I19-F19,"н/д"))</x:f>
      </x:c>
      <x:c r="K19" s="28" t="str">
        <x:f>IF(OR(L19="",L19="План"),"",IF(COUNT(F19,J19)&lt;2,"н/д",IF(F19=0,"н/д",J19/F19)))</x:f>
      </x:c>
      <x:c r="L19" s="2" t="str">
        <x:f>IF(COUNTA(B19:E19,G19:H19)=0,"",IF(OR(NOT(ISNUMBER(B19)),C19="",NOT(ISNUMBER(D19)),NOT(ISNUMBER(E19)),D19&lt;0,E19&lt;0),"Исправьте",IF(DAY(B19)&lt;&gt;1,"Исправьте",IF(COUNTIFS($B$9:$B$248,B19,$C$9:$C$248,C19)&gt;1,"Дубликат",IF(COUNTA(G19:H19)=0,"План",IF(AND(ISNUMBER(G19),ISNUMBER(H19),G19&gt;=0,H19&gt;=0),"План и факт","Исправьте"))))))</x:f>
        <x:v>План</x:v>
      </x:c>
    </x:row>
    <x:row r="20" ht="22" customHeight="1">
      <x:c r="B20" s="26" t="n">
        <x:v>46113</x:v>
      </x:c>
      <x:c r="C20" s="25" t="str">
        <x:v>Расширенный пакет</x:v>
      </x:c>
      <x:c r="D20" s="33" t="n">
        <x:v>23</x:v>
      </x:c>
      <x:c r="E20" s="33" t="n">
        <x:v>12000</x:v>
      </x:c>
      <x:c r="F20" s="27" t="n">
        <x:f>IF(L20="","",IF(OR(L20="Исправьте",L20="Дубликат"),"н/д",D20*E20))</x:f>
        <x:v>276000</x:v>
      </x:c>
      <x:c r="G20" s="33"/>
      <x:c r="H20" s="33"/>
      <x:c r="I20" s="27" t="str">
        <x:f>IF(OR(L20="",L20="План"),"",IF(L20="План и факт",G20*H20,"н/д"))</x:f>
      </x:c>
      <x:c r="J20" s="27" t="str">
        <x:f>IF(OR(L20="",L20="План"),"",IF(COUNT(F20,I20)=2,I20-F20,"н/д"))</x:f>
      </x:c>
      <x:c r="K20" s="28" t="str">
        <x:f>IF(OR(L20="",L20="План"),"",IF(COUNT(F20,J20)&lt;2,"н/д",IF(F20=0,"н/д",J20/F20)))</x:f>
      </x:c>
      <x:c r="L20" s="2" t="str">
        <x:f>IF(COUNTA(B20:E20,G20:H20)=0,"",IF(OR(NOT(ISNUMBER(B20)),C20="",NOT(ISNUMBER(D20)),NOT(ISNUMBER(E20)),D20&lt;0,E20&lt;0),"Исправьте",IF(DAY(B20)&lt;&gt;1,"Исправьте",IF(COUNTIFS($B$9:$B$248,B20,$C$9:$C$248,C20)&gt;1,"Дубликат",IF(COUNTA(G20:H20)=0,"План",IF(AND(ISNUMBER(G20),ISNUMBER(H20),G20&gt;=0,H20&gt;=0),"План и факт","Исправьте"))))))</x:f>
        <x:v>План</x:v>
      </x:c>
    </x:row>
    <x:row r="21" ht="22" customHeight="1">
      <x:c r="B21" s="26" t="n">
        <x:v>46143</x:v>
      </x:c>
      <x:c r="C21" s="25" t="str">
        <x:v>Базовый пакет</x:v>
      </x:c>
      <x:c r="D21" s="33" t="n">
        <x:v>120</x:v>
      </x:c>
      <x:c r="E21" s="33" t="n">
        <x:v>3000</x:v>
      </x:c>
      <x:c r="F21" s="27" t="n">
        <x:f>IF(L21="","",IF(OR(L21="Исправьте",L21="Дубликат"),"н/д",D21*E21))</x:f>
        <x:v>360000</x:v>
      </x:c>
      <x:c r="G21" s="33"/>
      <x:c r="H21" s="33"/>
      <x:c r="I21" s="27" t="str">
        <x:f>IF(OR(L21="",L21="План"),"",IF(L21="План и факт",G21*H21,"н/д"))</x:f>
      </x:c>
      <x:c r="J21" s="27" t="str">
        <x:f>IF(OR(L21="",L21="План"),"",IF(COUNT(F21,I21)=2,I21-F21,"н/д"))</x:f>
      </x:c>
      <x:c r="K21" s="28" t="str">
        <x:f>IF(OR(L21="",L21="План"),"",IF(COUNT(F21,J21)&lt;2,"н/д",IF(F21=0,"н/д",J21/F21)))</x:f>
      </x:c>
      <x:c r="L21" s="2" t="str">
        <x:f>IF(COUNTA(B21:E21,G21:H21)=0,"",IF(OR(NOT(ISNUMBER(B21)),C21="",NOT(ISNUMBER(D21)),NOT(ISNUMBER(E21)),D21&lt;0,E21&lt;0),"Исправьте",IF(DAY(B21)&lt;&gt;1,"Исправьте",IF(COUNTIFS($B$9:$B$248,B21,$C$9:$C$248,C21)&gt;1,"Дубликат",IF(COUNTA(G21:H21)=0,"План",IF(AND(ISNUMBER(G21),ISNUMBER(H21),G21&gt;=0,H21&gt;=0),"План и факт","Исправьте"))))))</x:f>
        <x:v>План</x:v>
      </x:c>
    </x:row>
    <x:row r="22" ht="22" customHeight="1">
      <x:c r="B22" s="26" t="n">
        <x:v>46143</x:v>
      </x:c>
      <x:c r="C22" s="25" t="str">
        <x:v>Стандартный пакет</x:v>
      </x:c>
      <x:c r="D22" s="33" t="n">
        <x:v>72</x:v>
      </x:c>
      <x:c r="E22" s="33" t="n">
        <x:v>5000</x:v>
      </x:c>
      <x:c r="F22" s="27" t="n">
        <x:f>IF(L22="","",IF(OR(L22="Исправьте",L22="Дубликат"),"н/д",D22*E22))</x:f>
        <x:v>360000</x:v>
      </x:c>
      <x:c r="G22" s="33"/>
      <x:c r="H22" s="33"/>
      <x:c r="I22" s="27" t="str">
        <x:f>IF(OR(L22="",L22="План"),"",IF(L22="План и факт",G22*H22,"н/д"))</x:f>
      </x:c>
      <x:c r="J22" s="27" t="str">
        <x:f>IF(OR(L22="",L22="План"),"",IF(COUNT(F22,I22)=2,I22-F22,"н/д"))</x:f>
      </x:c>
      <x:c r="K22" s="28" t="str">
        <x:f>IF(OR(L22="",L22="План"),"",IF(COUNT(F22,J22)&lt;2,"н/д",IF(F22=0,"н/д",J22/F22)))</x:f>
      </x:c>
      <x:c r="L22" s="2" t="str">
        <x:f>IF(COUNTA(B22:E22,G22:H22)=0,"",IF(OR(NOT(ISNUMBER(B22)),C22="",NOT(ISNUMBER(D22)),NOT(ISNUMBER(E22)),D22&lt;0,E22&lt;0),"Исправьте",IF(DAY(B22)&lt;&gt;1,"Исправьте",IF(COUNTIFS($B$9:$B$248,B22,$C$9:$C$248,C22)&gt;1,"Дубликат",IF(COUNTA(G22:H22)=0,"План",IF(AND(ISNUMBER(G22),ISNUMBER(H22),G22&gt;=0,H22&gt;=0),"План и факт","Исправьте"))))))</x:f>
        <x:v>План</x:v>
      </x:c>
    </x:row>
    <x:row r="23" ht="22" customHeight="1">
      <x:c r="B23" s="26" t="n">
        <x:v>46143</x:v>
      </x:c>
      <x:c r="C23" s="25" t="str">
        <x:v>Расширенный пакет</x:v>
      </x:c>
      <x:c r="D23" s="33" t="n">
        <x:v>24</x:v>
      </x:c>
      <x:c r="E23" s="33" t="n">
        <x:v>12000</x:v>
      </x:c>
      <x:c r="F23" s="27" t="n">
        <x:f>IF(L23="","",IF(OR(L23="Исправьте",L23="Дубликат"),"н/д",D23*E23))</x:f>
        <x:v>288000</x:v>
      </x:c>
      <x:c r="G23" s="33"/>
      <x:c r="H23" s="33"/>
      <x:c r="I23" s="27" t="str">
        <x:f>IF(OR(L23="",L23="План"),"",IF(L23="План и факт",G23*H23,"н/д"))</x:f>
      </x:c>
      <x:c r="J23" s="27" t="str">
        <x:f>IF(OR(L23="",L23="План"),"",IF(COUNT(F23,I23)=2,I23-F23,"н/д"))</x:f>
      </x:c>
      <x:c r="K23" s="28" t="str">
        <x:f>IF(OR(L23="",L23="План"),"",IF(COUNT(F23,J23)&lt;2,"н/д",IF(F23=0,"н/д",J23/F23)))</x:f>
      </x:c>
      <x:c r="L23" s="2" t="str">
        <x:f>IF(COUNTA(B23:E23,G23:H23)=0,"",IF(OR(NOT(ISNUMBER(B23)),C23="",NOT(ISNUMBER(D23)),NOT(ISNUMBER(E23)),D23&lt;0,E23&lt;0),"Исправьте",IF(DAY(B23)&lt;&gt;1,"Исправьте",IF(COUNTIFS($B$9:$B$248,B23,$C$9:$C$248,C23)&gt;1,"Дубликат",IF(COUNTA(G23:H23)=0,"План",IF(AND(ISNUMBER(G23),ISNUMBER(H23),G23&gt;=0,H23&gt;=0),"План и факт","Исправьте"))))))</x:f>
        <x:v>План</x:v>
      </x:c>
    </x:row>
    <x:row r="24" ht="22" customHeight="1">
      <x:c r="B24" s="26" t="n">
        <x:v>46174</x:v>
      </x:c>
      <x:c r="C24" s="25" t="str">
        <x:v>Базовый пакет</x:v>
      </x:c>
      <x:c r="D24" s="33" t="n">
        <x:v>125</x:v>
      </x:c>
      <x:c r="E24" s="33" t="n">
        <x:v>3000</x:v>
      </x:c>
      <x:c r="F24" s="27" t="n">
        <x:f>IF(L24="","",IF(OR(L24="Исправьте",L24="Дубликат"),"н/д",D24*E24))</x:f>
        <x:v>375000</x:v>
      </x:c>
      <x:c r="G24" s="33"/>
      <x:c r="H24" s="33"/>
      <x:c r="I24" s="27" t="str">
        <x:f>IF(OR(L24="",L24="План"),"",IF(L24="План и факт",G24*H24,"н/д"))</x:f>
      </x:c>
      <x:c r="J24" s="27" t="str">
        <x:f>IF(OR(L24="",L24="План"),"",IF(COUNT(F24,I24)=2,I24-F24,"н/д"))</x:f>
      </x:c>
      <x:c r="K24" s="28" t="str">
        <x:f>IF(OR(L24="",L24="План"),"",IF(COUNT(F24,J24)&lt;2,"н/д",IF(F24=0,"н/д",J24/F24)))</x:f>
      </x:c>
      <x:c r="L24" s="2" t="str">
        <x:f>IF(COUNTA(B24:E24,G24:H24)=0,"",IF(OR(NOT(ISNUMBER(B24)),C24="",NOT(ISNUMBER(D24)),NOT(ISNUMBER(E24)),D24&lt;0,E24&lt;0),"Исправьте",IF(DAY(B24)&lt;&gt;1,"Исправьте",IF(COUNTIFS($B$9:$B$248,B24,$C$9:$C$248,C24)&gt;1,"Дубликат",IF(COUNTA(G24:H24)=0,"План",IF(AND(ISNUMBER(G24),ISNUMBER(H24),G24&gt;=0,H24&gt;=0),"План и факт","Исправьте"))))))</x:f>
        <x:v>План</x:v>
      </x:c>
    </x:row>
    <x:row r="25" ht="22" customHeight="1">
      <x:c r="B25" s="26" t="n">
        <x:v>46174</x:v>
      </x:c>
      <x:c r="C25" s="25" t="str">
        <x:v>Стандартный пакет</x:v>
      </x:c>
      <x:c r="D25" s="33" t="n">
        <x:v>75</x:v>
      </x:c>
      <x:c r="E25" s="33" t="n">
        <x:v>5000</x:v>
      </x:c>
      <x:c r="F25" s="27" t="n">
        <x:f>IF(L25="","",IF(OR(L25="Исправьте",L25="Дубликат"),"н/д",D25*E25))</x:f>
        <x:v>375000</x:v>
      </x:c>
      <x:c r="G25" s="33"/>
      <x:c r="H25" s="33"/>
      <x:c r="I25" s="27" t="str">
        <x:f>IF(OR(L25="",L25="План"),"",IF(L25="План и факт",G25*H25,"н/д"))</x:f>
      </x:c>
      <x:c r="J25" s="27" t="str">
        <x:f>IF(OR(L25="",L25="План"),"",IF(COUNT(F25,I25)=2,I25-F25,"н/д"))</x:f>
      </x:c>
      <x:c r="K25" s="28" t="str">
        <x:f>IF(OR(L25="",L25="План"),"",IF(COUNT(F25,J25)&lt;2,"н/д",IF(F25=0,"н/д",J25/F25)))</x:f>
      </x:c>
      <x:c r="L25" s="2" t="str">
        <x:f>IF(COUNTA(B25:E25,G25:H25)=0,"",IF(OR(NOT(ISNUMBER(B25)),C25="",NOT(ISNUMBER(D25)),NOT(ISNUMBER(E25)),D25&lt;0,E25&lt;0),"Исправьте",IF(DAY(B25)&lt;&gt;1,"Исправьте",IF(COUNTIFS($B$9:$B$248,B25,$C$9:$C$248,C25)&gt;1,"Дубликат",IF(COUNTA(G25:H25)=0,"План",IF(AND(ISNUMBER(G25),ISNUMBER(H25),G25&gt;=0,H25&gt;=0),"План и факт","Исправьте"))))))</x:f>
        <x:v>План</x:v>
      </x:c>
    </x:row>
    <x:row r="26" ht="22" customHeight="1">
      <x:c r="B26" s="26" t="n">
        <x:v>46174</x:v>
      </x:c>
      <x:c r="C26" s="25" t="str">
        <x:v>Расширенный пакет</x:v>
      </x:c>
      <x:c r="D26" s="33" t="n">
        <x:v>25</x:v>
      </x:c>
      <x:c r="E26" s="33" t="n">
        <x:v>12000</x:v>
      </x:c>
      <x:c r="F26" s="27" t="n">
        <x:f>IF(L26="","",IF(OR(L26="Исправьте",L26="Дубликат"),"н/д",D26*E26))</x:f>
        <x:v>300000</x:v>
      </x:c>
      <x:c r="G26" s="33"/>
      <x:c r="H26" s="33"/>
      <x:c r="I26" s="27" t="str">
        <x:f>IF(OR(L26="",L26="План"),"",IF(L26="План и факт",G26*H26,"н/д"))</x:f>
      </x:c>
      <x:c r="J26" s="27" t="str">
        <x:f>IF(OR(L26="",L26="План"),"",IF(COUNT(F26,I26)=2,I26-F26,"н/д"))</x:f>
      </x:c>
      <x:c r="K26" s="28" t="str">
        <x:f>IF(OR(L26="",L26="План"),"",IF(COUNT(F26,J26)&lt;2,"н/д",IF(F26=0,"н/д",J26/F26)))</x:f>
      </x:c>
      <x:c r="L26" s="2" t="str">
        <x:f>IF(COUNTA(B26:E26,G26:H26)=0,"",IF(OR(NOT(ISNUMBER(B26)),C26="",NOT(ISNUMBER(D26)),NOT(ISNUMBER(E26)),D26&lt;0,E26&lt;0),"Исправьте",IF(DAY(B26)&lt;&gt;1,"Исправьте",IF(COUNTIFS($B$9:$B$248,B26,$C$9:$C$248,C26)&gt;1,"Дубликат",IF(COUNTA(G26:H26)=0,"План",IF(AND(ISNUMBER(G26),ISNUMBER(H26),G26&gt;=0,H26&gt;=0),"План и факт","Исправьте"))))))</x:f>
        <x:v>План</x:v>
      </x:c>
    </x:row>
    <x:row r="27" ht="22" customHeight="1">
      <x:c r="B27" s="26" t="n">
        <x:v>46204</x:v>
      </x:c>
      <x:c r="C27" s="25" t="str">
        <x:v>Базовый пакет</x:v>
      </x:c>
      <x:c r="D27" s="33" t="n">
        <x:v>130</x:v>
      </x:c>
      <x:c r="E27" s="33" t="n">
        <x:v>3000</x:v>
      </x:c>
      <x:c r="F27" s="27" t="n">
        <x:f>IF(L27="","",IF(OR(L27="Исправьте",L27="Дубликат"),"н/д",D27*E27))</x:f>
        <x:v>390000</x:v>
      </x:c>
      <x:c r="G27" s="33"/>
      <x:c r="H27" s="33"/>
      <x:c r="I27" s="27" t="str">
        <x:f>IF(OR(L27="",L27="План"),"",IF(L27="План и факт",G27*H27,"н/д"))</x:f>
      </x:c>
      <x:c r="J27" s="27" t="str">
        <x:f>IF(OR(L27="",L27="План"),"",IF(COUNT(F27,I27)=2,I27-F27,"н/д"))</x:f>
      </x:c>
      <x:c r="K27" s="28" t="str">
        <x:f>IF(OR(L27="",L27="План"),"",IF(COUNT(F27,J27)&lt;2,"н/д",IF(F27=0,"н/д",J27/F27)))</x:f>
      </x:c>
      <x:c r="L27" s="2" t="str">
        <x:f>IF(COUNTA(B27:E27,G27:H27)=0,"",IF(OR(NOT(ISNUMBER(B27)),C27="",NOT(ISNUMBER(D27)),NOT(ISNUMBER(E27)),D27&lt;0,E27&lt;0),"Исправьте",IF(DAY(B27)&lt;&gt;1,"Исправьте",IF(COUNTIFS($B$9:$B$248,B27,$C$9:$C$248,C27)&gt;1,"Дубликат",IF(COUNTA(G27:H27)=0,"План",IF(AND(ISNUMBER(G27),ISNUMBER(H27),G27&gt;=0,H27&gt;=0),"План и факт","Исправьте"))))))</x:f>
        <x:v>План</x:v>
      </x:c>
    </x:row>
    <x:row r="28" ht="22" customHeight="1">
      <x:c r="B28" s="26" t="n">
        <x:v>46204</x:v>
      </x:c>
      <x:c r="C28" s="25" t="str">
        <x:v>Стандартный пакет</x:v>
      </x:c>
      <x:c r="D28" s="33" t="n">
        <x:v>78</x:v>
      </x:c>
      <x:c r="E28" s="33" t="n">
        <x:v>5000</x:v>
      </x:c>
      <x:c r="F28" s="27" t="n">
        <x:f>IF(L28="","",IF(OR(L28="Исправьте",L28="Дубликат"),"н/д",D28*E28))</x:f>
        <x:v>390000</x:v>
      </x:c>
      <x:c r="G28" s="33"/>
      <x:c r="H28" s="33"/>
      <x:c r="I28" s="27" t="str">
        <x:f>IF(OR(L28="",L28="План"),"",IF(L28="План и факт",G28*H28,"н/д"))</x:f>
      </x:c>
      <x:c r="J28" s="27" t="str">
        <x:f>IF(OR(L28="",L28="План"),"",IF(COUNT(F28,I28)=2,I28-F28,"н/д"))</x:f>
      </x:c>
      <x:c r="K28" s="28" t="str">
        <x:f>IF(OR(L28="",L28="План"),"",IF(COUNT(F28,J28)&lt;2,"н/д",IF(F28=0,"н/д",J28/F28)))</x:f>
      </x:c>
      <x:c r="L28" s="2" t="str">
        <x:f>IF(COUNTA(B28:E28,G28:H28)=0,"",IF(OR(NOT(ISNUMBER(B28)),C28="",NOT(ISNUMBER(D28)),NOT(ISNUMBER(E28)),D28&lt;0,E28&lt;0),"Исправьте",IF(DAY(B28)&lt;&gt;1,"Исправьте",IF(COUNTIFS($B$9:$B$248,B28,$C$9:$C$248,C28)&gt;1,"Дубликат",IF(COUNTA(G28:H28)=0,"План",IF(AND(ISNUMBER(G28),ISNUMBER(H28),G28&gt;=0,H28&gt;=0),"План и факт","Исправьте"))))))</x:f>
        <x:v>План</x:v>
      </x:c>
    </x:row>
    <x:row r="29" ht="22" customHeight="1">
      <x:c r="B29" s="26" t="n">
        <x:v>46204</x:v>
      </x:c>
      <x:c r="C29" s="25" t="str">
        <x:v>Расширенный пакет</x:v>
      </x:c>
      <x:c r="D29" s="33" t="n">
        <x:v>26</x:v>
      </x:c>
      <x:c r="E29" s="33" t="n">
        <x:v>12000</x:v>
      </x:c>
      <x:c r="F29" s="27" t="n">
        <x:f>IF(L29="","",IF(OR(L29="Исправьте",L29="Дубликат"),"н/д",D29*E29))</x:f>
        <x:v>312000</x:v>
      </x:c>
      <x:c r="G29" s="33"/>
      <x:c r="H29" s="33"/>
      <x:c r="I29" s="27" t="str">
        <x:f>IF(OR(L29="",L29="План"),"",IF(L29="План и факт",G29*H29,"н/д"))</x:f>
      </x:c>
      <x:c r="J29" s="27" t="str">
        <x:f>IF(OR(L29="",L29="План"),"",IF(COUNT(F29,I29)=2,I29-F29,"н/д"))</x:f>
      </x:c>
      <x:c r="K29" s="28" t="str">
        <x:f>IF(OR(L29="",L29="План"),"",IF(COUNT(F29,J29)&lt;2,"н/д",IF(F29=0,"н/д",J29/F29)))</x:f>
      </x:c>
      <x:c r="L29" s="2" t="str">
        <x:f>IF(COUNTA(B29:E29,G29:H29)=0,"",IF(OR(NOT(ISNUMBER(B29)),C29="",NOT(ISNUMBER(D29)),NOT(ISNUMBER(E29)),D29&lt;0,E29&lt;0),"Исправьте",IF(DAY(B29)&lt;&gt;1,"Исправьте",IF(COUNTIFS($B$9:$B$248,B29,$C$9:$C$248,C29)&gt;1,"Дубликат",IF(COUNTA(G29:H29)=0,"План",IF(AND(ISNUMBER(G29),ISNUMBER(H29),G29&gt;=0,H29&gt;=0),"План и факт","Исправьте"))))))</x:f>
        <x:v>План</x:v>
      </x:c>
    </x:row>
    <x:row r="30" ht="22" customHeight="1">
      <x:c r="B30" s="26" t="n">
        <x:v>46235</x:v>
      </x:c>
      <x:c r="C30" s="25" t="str">
        <x:v>Базовый пакет</x:v>
      </x:c>
      <x:c r="D30" s="33" t="n">
        <x:v>135</x:v>
      </x:c>
      <x:c r="E30" s="33" t="n">
        <x:v>3000</x:v>
      </x:c>
      <x:c r="F30" s="27" t="n">
        <x:f>IF(L30="","",IF(OR(L30="Исправьте",L30="Дубликат"),"н/д",D30*E30))</x:f>
        <x:v>405000</x:v>
      </x:c>
      <x:c r="G30" s="33"/>
      <x:c r="H30" s="33"/>
      <x:c r="I30" s="27" t="str">
        <x:f>IF(OR(L30="",L30="План"),"",IF(L30="План и факт",G30*H30,"н/д"))</x:f>
      </x:c>
      <x:c r="J30" s="27" t="str">
        <x:f>IF(OR(L30="",L30="План"),"",IF(COUNT(F30,I30)=2,I30-F30,"н/д"))</x:f>
      </x:c>
      <x:c r="K30" s="28" t="str">
        <x:f>IF(OR(L30="",L30="План"),"",IF(COUNT(F30,J30)&lt;2,"н/д",IF(F30=0,"н/д",J30/F30)))</x:f>
      </x:c>
      <x:c r="L30" s="2" t="str">
        <x:f>IF(COUNTA(B30:E30,G30:H30)=0,"",IF(OR(NOT(ISNUMBER(B30)),C30="",NOT(ISNUMBER(D30)),NOT(ISNUMBER(E30)),D30&lt;0,E30&lt;0),"Исправьте",IF(DAY(B30)&lt;&gt;1,"Исправьте",IF(COUNTIFS($B$9:$B$248,B30,$C$9:$C$248,C30)&gt;1,"Дубликат",IF(COUNTA(G30:H30)=0,"План",IF(AND(ISNUMBER(G30),ISNUMBER(H30),G30&gt;=0,H30&gt;=0),"План и факт","Исправьте"))))))</x:f>
        <x:v>План</x:v>
      </x:c>
    </x:row>
    <x:row r="31" ht="22" customHeight="1">
      <x:c r="B31" s="26" t="n">
        <x:v>46235</x:v>
      </x:c>
      <x:c r="C31" s="25" t="str">
        <x:v>Стандартный пакет</x:v>
      </x:c>
      <x:c r="D31" s="33" t="n">
        <x:v>81</x:v>
      </x:c>
      <x:c r="E31" s="33" t="n">
        <x:v>5000</x:v>
      </x:c>
      <x:c r="F31" s="27" t="n">
        <x:f>IF(L31="","",IF(OR(L31="Исправьте",L31="Дубликат"),"н/д",D31*E31))</x:f>
        <x:v>405000</x:v>
      </x:c>
      <x:c r="G31" s="33"/>
      <x:c r="H31" s="33"/>
      <x:c r="I31" s="27" t="str">
        <x:f>IF(OR(L31="",L31="План"),"",IF(L31="План и факт",G31*H31,"н/д"))</x:f>
      </x:c>
      <x:c r="J31" s="27" t="str">
        <x:f>IF(OR(L31="",L31="План"),"",IF(COUNT(F31,I31)=2,I31-F31,"н/д"))</x:f>
      </x:c>
      <x:c r="K31" s="28" t="str">
        <x:f>IF(OR(L31="",L31="План"),"",IF(COUNT(F31,J31)&lt;2,"н/д",IF(F31=0,"н/д",J31/F31)))</x:f>
      </x:c>
      <x:c r="L31" s="2" t="str">
        <x:f>IF(COUNTA(B31:E31,G31:H31)=0,"",IF(OR(NOT(ISNUMBER(B31)),C31="",NOT(ISNUMBER(D31)),NOT(ISNUMBER(E31)),D31&lt;0,E31&lt;0),"Исправьте",IF(DAY(B31)&lt;&gt;1,"Исправьте",IF(COUNTIFS($B$9:$B$248,B31,$C$9:$C$248,C31)&gt;1,"Дубликат",IF(COUNTA(G31:H31)=0,"План",IF(AND(ISNUMBER(G31),ISNUMBER(H31),G31&gt;=0,H31&gt;=0),"План и факт","Исправьте"))))))</x:f>
        <x:v>План</x:v>
      </x:c>
    </x:row>
    <x:row r="32" ht="22" customHeight="1">
      <x:c r="B32" s="26" t="n">
        <x:v>46235</x:v>
      </x:c>
      <x:c r="C32" s="25" t="str">
        <x:v>Расширенный пакет</x:v>
      </x:c>
      <x:c r="D32" s="33" t="n">
        <x:v>27</x:v>
      </x:c>
      <x:c r="E32" s="33" t="n">
        <x:v>12000</x:v>
      </x:c>
      <x:c r="F32" s="27" t="n">
        <x:f>IF(L32="","",IF(OR(L32="Исправьте",L32="Дубликат"),"н/д",D32*E32))</x:f>
        <x:v>324000</x:v>
      </x:c>
      <x:c r="G32" s="33"/>
      <x:c r="H32" s="33"/>
      <x:c r="I32" s="27" t="str">
        <x:f>IF(OR(L32="",L32="План"),"",IF(L32="План и факт",G32*H32,"н/д"))</x:f>
      </x:c>
      <x:c r="J32" s="27" t="str">
        <x:f>IF(OR(L32="",L32="План"),"",IF(COUNT(F32,I32)=2,I32-F32,"н/д"))</x:f>
      </x:c>
      <x:c r="K32" s="28" t="str">
        <x:f>IF(OR(L32="",L32="План"),"",IF(COUNT(F32,J32)&lt;2,"н/д",IF(F32=0,"н/д",J32/F32)))</x:f>
      </x:c>
      <x:c r="L32" s="2" t="str">
        <x:f>IF(COUNTA(B32:E32,G32:H32)=0,"",IF(OR(NOT(ISNUMBER(B32)),C32="",NOT(ISNUMBER(D32)),NOT(ISNUMBER(E32)),D32&lt;0,E32&lt;0),"Исправьте",IF(DAY(B32)&lt;&gt;1,"Исправьте",IF(COUNTIFS($B$9:$B$248,B32,$C$9:$C$248,C32)&gt;1,"Дубликат",IF(COUNTA(G32:H32)=0,"План",IF(AND(ISNUMBER(G32),ISNUMBER(H32),G32&gt;=0,H32&gt;=0),"План и факт","Исправьте"))))))</x:f>
        <x:v>План</x:v>
      </x:c>
    </x:row>
    <x:row r="33" ht="22" customHeight="1">
      <x:c r="B33" s="26" t="n">
        <x:v>46266</x:v>
      </x:c>
      <x:c r="C33" s="25" t="str">
        <x:v>Базовый пакет</x:v>
      </x:c>
      <x:c r="D33" s="33" t="n">
        <x:v>140</x:v>
      </x:c>
      <x:c r="E33" s="33" t="n">
        <x:v>3000</x:v>
      </x:c>
      <x:c r="F33" s="27" t="n">
        <x:f>IF(L33="","",IF(OR(L33="Исправьте",L33="Дубликат"),"н/д",D33*E33))</x:f>
        <x:v>420000</x:v>
      </x:c>
      <x:c r="G33" s="33"/>
      <x:c r="H33" s="33"/>
      <x:c r="I33" s="27" t="str">
        <x:f>IF(OR(L33="",L33="План"),"",IF(L33="План и факт",G33*H33,"н/д"))</x:f>
      </x:c>
      <x:c r="J33" s="27" t="str">
        <x:f>IF(OR(L33="",L33="План"),"",IF(COUNT(F33,I33)=2,I33-F33,"н/д"))</x:f>
      </x:c>
      <x:c r="K33" s="28" t="str">
        <x:f>IF(OR(L33="",L33="План"),"",IF(COUNT(F33,J33)&lt;2,"н/д",IF(F33=0,"н/д",J33/F33)))</x:f>
      </x:c>
      <x:c r="L33" s="2" t="str">
        <x:f>IF(COUNTA(B33:E33,G33:H33)=0,"",IF(OR(NOT(ISNUMBER(B33)),C33="",NOT(ISNUMBER(D33)),NOT(ISNUMBER(E33)),D33&lt;0,E33&lt;0),"Исправьте",IF(DAY(B33)&lt;&gt;1,"Исправьте",IF(COUNTIFS($B$9:$B$248,B33,$C$9:$C$248,C33)&gt;1,"Дубликат",IF(COUNTA(G33:H33)=0,"План",IF(AND(ISNUMBER(G33),ISNUMBER(H33),G33&gt;=0,H33&gt;=0),"План и факт","Исправьте"))))))</x:f>
        <x:v>План</x:v>
      </x:c>
    </x:row>
    <x:row r="34" ht="22" customHeight="1">
      <x:c r="B34" s="26" t="n">
        <x:v>46266</x:v>
      </x:c>
      <x:c r="C34" s="25" t="str">
        <x:v>Стандартный пакет</x:v>
      </x:c>
      <x:c r="D34" s="33" t="n">
        <x:v>84</x:v>
      </x:c>
      <x:c r="E34" s="33" t="n">
        <x:v>5000</x:v>
      </x:c>
      <x:c r="F34" s="27" t="n">
        <x:f>IF(L34="","",IF(OR(L34="Исправьте",L34="Дубликат"),"н/д",D34*E34))</x:f>
        <x:v>420000</x:v>
      </x:c>
      <x:c r="G34" s="33"/>
      <x:c r="H34" s="33"/>
      <x:c r="I34" s="27" t="str">
        <x:f>IF(OR(L34="",L34="План"),"",IF(L34="План и факт",G34*H34,"н/д"))</x:f>
      </x:c>
      <x:c r="J34" s="27" t="str">
        <x:f>IF(OR(L34="",L34="План"),"",IF(COUNT(F34,I34)=2,I34-F34,"н/д"))</x:f>
      </x:c>
      <x:c r="K34" s="28" t="str">
        <x:f>IF(OR(L34="",L34="План"),"",IF(COUNT(F34,J34)&lt;2,"н/д",IF(F34=0,"н/д",J34/F34)))</x:f>
      </x:c>
      <x:c r="L34" s="2" t="str">
        <x:f>IF(COUNTA(B34:E34,G34:H34)=0,"",IF(OR(NOT(ISNUMBER(B34)),C34="",NOT(ISNUMBER(D34)),NOT(ISNUMBER(E34)),D34&lt;0,E34&lt;0),"Исправьте",IF(DAY(B34)&lt;&gt;1,"Исправьте",IF(COUNTIFS($B$9:$B$248,B34,$C$9:$C$248,C34)&gt;1,"Дубликат",IF(COUNTA(G34:H34)=0,"План",IF(AND(ISNUMBER(G34),ISNUMBER(H34),G34&gt;=0,H34&gt;=0),"План и факт","Исправьте"))))))</x:f>
        <x:v>План</x:v>
      </x:c>
    </x:row>
    <x:row r="35" ht="22" customHeight="1">
      <x:c r="B35" s="26" t="n">
        <x:v>46266</x:v>
      </x:c>
      <x:c r="C35" s="25" t="str">
        <x:v>Расширенный пакет</x:v>
      </x:c>
      <x:c r="D35" s="33" t="n">
        <x:v>28</x:v>
      </x:c>
      <x:c r="E35" s="33" t="n">
        <x:v>12000</x:v>
      </x:c>
      <x:c r="F35" s="27" t="n">
        <x:f>IF(L35="","",IF(OR(L35="Исправьте",L35="Дубликат"),"н/д",D35*E35))</x:f>
        <x:v>336000</x:v>
      </x:c>
      <x:c r="G35" s="33"/>
      <x:c r="H35" s="33"/>
      <x:c r="I35" s="27" t="str">
        <x:f>IF(OR(L35="",L35="План"),"",IF(L35="План и факт",G35*H35,"н/д"))</x:f>
      </x:c>
      <x:c r="J35" s="27" t="str">
        <x:f>IF(OR(L35="",L35="План"),"",IF(COUNT(F35,I35)=2,I35-F35,"н/д"))</x:f>
      </x:c>
      <x:c r="K35" s="28" t="str">
        <x:f>IF(OR(L35="",L35="План"),"",IF(COUNT(F35,J35)&lt;2,"н/д",IF(F35=0,"н/д",J35/F35)))</x:f>
      </x:c>
      <x:c r="L35" s="2" t="str">
        <x:f>IF(COUNTA(B35:E35,G35:H35)=0,"",IF(OR(NOT(ISNUMBER(B35)),C35="",NOT(ISNUMBER(D35)),NOT(ISNUMBER(E35)),D35&lt;0,E35&lt;0),"Исправьте",IF(DAY(B35)&lt;&gt;1,"Исправьте",IF(COUNTIFS($B$9:$B$248,B35,$C$9:$C$248,C35)&gt;1,"Дубликат",IF(COUNTA(G35:H35)=0,"План",IF(AND(ISNUMBER(G35),ISNUMBER(H35),G35&gt;=0,H35&gt;=0),"План и факт","Исправьте"))))))</x:f>
        <x:v>План</x:v>
      </x:c>
    </x:row>
    <x:row r="36" ht="22" customHeight="1">
      <x:c r="B36" s="26" t="n">
        <x:v>46296</x:v>
      </x:c>
      <x:c r="C36" s="25" t="str">
        <x:v>Базовый пакет</x:v>
      </x:c>
      <x:c r="D36" s="33" t="n">
        <x:v>145</x:v>
      </x:c>
      <x:c r="E36" s="33" t="n">
        <x:v>3000</x:v>
      </x:c>
      <x:c r="F36" s="27" t="n">
        <x:f>IF(L36="","",IF(OR(L36="Исправьте",L36="Дубликат"),"н/д",D36*E36))</x:f>
        <x:v>435000</x:v>
      </x:c>
      <x:c r="G36" s="33"/>
      <x:c r="H36" s="33"/>
      <x:c r="I36" s="27" t="str">
        <x:f>IF(OR(L36="",L36="План"),"",IF(L36="План и факт",G36*H36,"н/д"))</x:f>
      </x:c>
      <x:c r="J36" s="27" t="str">
        <x:f>IF(OR(L36="",L36="План"),"",IF(COUNT(F36,I36)=2,I36-F36,"н/д"))</x:f>
      </x:c>
      <x:c r="K36" s="28" t="str">
        <x:f>IF(OR(L36="",L36="План"),"",IF(COUNT(F36,J36)&lt;2,"н/д",IF(F36=0,"н/д",J36/F36)))</x:f>
      </x:c>
      <x:c r="L36" s="2" t="str">
        <x:f>IF(COUNTA(B36:E36,G36:H36)=0,"",IF(OR(NOT(ISNUMBER(B36)),C36="",NOT(ISNUMBER(D36)),NOT(ISNUMBER(E36)),D36&lt;0,E36&lt;0),"Исправьте",IF(DAY(B36)&lt;&gt;1,"Исправьте",IF(COUNTIFS($B$9:$B$248,B36,$C$9:$C$248,C36)&gt;1,"Дубликат",IF(COUNTA(G36:H36)=0,"План",IF(AND(ISNUMBER(G36),ISNUMBER(H36),G36&gt;=0,H36&gt;=0),"План и факт","Исправьте"))))))</x:f>
        <x:v>План</x:v>
      </x:c>
    </x:row>
    <x:row r="37" ht="22" customHeight="1">
      <x:c r="B37" s="26" t="n">
        <x:v>46296</x:v>
      </x:c>
      <x:c r="C37" s="25" t="str">
        <x:v>Стандартный пакет</x:v>
      </x:c>
      <x:c r="D37" s="33" t="n">
        <x:v>87</x:v>
      </x:c>
      <x:c r="E37" s="33" t="n">
        <x:v>5000</x:v>
      </x:c>
      <x:c r="F37" s="27" t="n">
        <x:f>IF(L37="","",IF(OR(L37="Исправьте",L37="Дубликат"),"н/д",D37*E37))</x:f>
        <x:v>435000</x:v>
      </x:c>
      <x:c r="G37" s="33"/>
      <x:c r="H37" s="33"/>
      <x:c r="I37" s="27" t="str">
        <x:f>IF(OR(L37="",L37="План"),"",IF(L37="План и факт",G37*H37,"н/д"))</x:f>
      </x:c>
      <x:c r="J37" s="27" t="str">
        <x:f>IF(OR(L37="",L37="План"),"",IF(COUNT(F37,I37)=2,I37-F37,"н/д"))</x:f>
      </x:c>
      <x:c r="K37" s="28" t="str">
        <x:f>IF(OR(L37="",L37="План"),"",IF(COUNT(F37,J37)&lt;2,"н/д",IF(F37=0,"н/д",J37/F37)))</x:f>
      </x:c>
      <x:c r="L37" s="2" t="str">
        <x:f>IF(COUNTA(B37:E37,G37:H37)=0,"",IF(OR(NOT(ISNUMBER(B37)),C37="",NOT(ISNUMBER(D37)),NOT(ISNUMBER(E37)),D37&lt;0,E37&lt;0),"Исправьте",IF(DAY(B37)&lt;&gt;1,"Исправьте",IF(COUNTIFS($B$9:$B$248,B37,$C$9:$C$248,C37)&gt;1,"Дубликат",IF(COUNTA(G37:H37)=0,"План",IF(AND(ISNUMBER(G37),ISNUMBER(H37),G37&gt;=0,H37&gt;=0),"План и факт","Исправьте"))))))</x:f>
        <x:v>План</x:v>
      </x:c>
    </x:row>
    <x:row r="38" ht="22" customHeight="1">
      <x:c r="B38" s="26" t="n">
        <x:v>46296</x:v>
      </x:c>
      <x:c r="C38" s="25" t="str">
        <x:v>Расширенный пакет</x:v>
      </x:c>
      <x:c r="D38" s="33" t="n">
        <x:v>29</x:v>
      </x:c>
      <x:c r="E38" s="33" t="n">
        <x:v>12000</x:v>
      </x:c>
      <x:c r="F38" s="27" t="n">
        <x:f>IF(L38="","",IF(OR(L38="Исправьте",L38="Дубликат"),"н/д",D38*E38))</x:f>
        <x:v>348000</x:v>
      </x:c>
      <x:c r="G38" s="33"/>
      <x:c r="H38" s="33"/>
      <x:c r="I38" s="27" t="str">
        <x:f>IF(OR(L38="",L38="План"),"",IF(L38="План и факт",G38*H38,"н/д"))</x:f>
      </x:c>
      <x:c r="J38" s="27" t="str">
        <x:f>IF(OR(L38="",L38="План"),"",IF(COUNT(F38,I38)=2,I38-F38,"н/д"))</x:f>
      </x:c>
      <x:c r="K38" s="28" t="str">
        <x:f>IF(OR(L38="",L38="План"),"",IF(COUNT(F38,J38)&lt;2,"н/д",IF(F38=0,"н/д",J38/F38)))</x:f>
      </x:c>
      <x:c r="L38" s="2" t="str">
        <x:f>IF(COUNTA(B38:E38,G38:H38)=0,"",IF(OR(NOT(ISNUMBER(B38)),C38="",NOT(ISNUMBER(D38)),NOT(ISNUMBER(E38)),D38&lt;0,E38&lt;0),"Исправьте",IF(DAY(B38)&lt;&gt;1,"Исправьте",IF(COUNTIFS($B$9:$B$248,B38,$C$9:$C$248,C38)&gt;1,"Дубликат",IF(COUNTA(G38:H38)=0,"План",IF(AND(ISNUMBER(G38),ISNUMBER(H38),G38&gt;=0,H38&gt;=0),"План и факт","Исправьте"))))))</x:f>
        <x:v>План</x:v>
      </x:c>
    </x:row>
    <x:row r="39" ht="22" customHeight="1">
      <x:c r="B39" s="26" t="n">
        <x:v>46327</x:v>
      </x:c>
      <x:c r="C39" s="25" t="str">
        <x:v>Базовый пакет</x:v>
      </x:c>
      <x:c r="D39" s="33" t="n">
        <x:v>150</x:v>
      </x:c>
      <x:c r="E39" s="33" t="n">
        <x:v>3000</x:v>
      </x:c>
      <x:c r="F39" s="27" t="n">
        <x:f>IF(L39="","",IF(OR(L39="Исправьте",L39="Дубликат"),"н/д",D39*E39))</x:f>
        <x:v>450000</x:v>
      </x:c>
      <x:c r="G39" s="33"/>
      <x:c r="H39" s="33"/>
      <x:c r="I39" s="27" t="str">
        <x:f>IF(OR(L39="",L39="План"),"",IF(L39="План и факт",G39*H39,"н/д"))</x:f>
      </x:c>
      <x:c r="J39" s="27" t="str">
        <x:f>IF(OR(L39="",L39="План"),"",IF(COUNT(F39,I39)=2,I39-F39,"н/д"))</x:f>
      </x:c>
      <x:c r="K39" s="28" t="str">
        <x:f>IF(OR(L39="",L39="План"),"",IF(COUNT(F39,J39)&lt;2,"н/д",IF(F39=0,"н/д",J39/F39)))</x:f>
      </x:c>
      <x:c r="L39" s="2" t="str">
        <x:f>IF(COUNTA(B39:E39,G39:H39)=0,"",IF(OR(NOT(ISNUMBER(B39)),C39="",NOT(ISNUMBER(D39)),NOT(ISNUMBER(E39)),D39&lt;0,E39&lt;0),"Исправьте",IF(DAY(B39)&lt;&gt;1,"Исправьте",IF(COUNTIFS($B$9:$B$248,B39,$C$9:$C$248,C39)&gt;1,"Дубликат",IF(COUNTA(G39:H39)=0,"План",IF(AND(ISNUMBER(G39),ISNUMBER(H39),G39&gt;=0,H39&gt;=0),"План и факт","Исправьте"))))))</x:f>
        <x:v>План</x:v>
      </x:c>
    </x:row>
    <x:row r="40" ht="22" customHeight="1">
      <x:c r="B40" s="26" t="n">
        <x:v>46327</x:v>
      </x:c>
      <x:c r="C40" s="25" t="str">
        <x:v>Стандартный пакет</x:v>
      </x:c>
      <x:c r="D40" s="33" t="n">
        <x:v>90</x:v>
      </x:c>
      <x:c r="E40" s="33" t="n">
        <x:v>5000</x:v>
      </x:c>
      <x:c r="F40" s="27" t="n">
        <x:f>IF(L40="","",IF(OR(L40="Исправьте",L40="Дубликат"),"н/д",D40*E40))</x:f>
        <x:v>450000</x:v>
      </x:c>
      <x:c r="G40" s="33"/>
      <x:c r="H40" s="33"/>
      <x:c r="I40" s="27" t="str">
        <x:f>IF(OR(L40="",L40="План"),"",IF(L40="План и факт",G40*H40,"н/д"))</x:f>
      </x:c>
      <x:c r="J40" s="27" t="str">
        <x:f>IF(OR(L40="",L40="План"),"",IF(COUNT(F40,I40)=2,I40-F40,"н/д"))</x:f>
      </x:c>
      <x:c r="K40" s="28" t="str">
        <x:f>IF(OR(L40="",L40="План"),"",IF(COUNT(F40,J40)&lt;2,"н/д",IF(F40=0,"н/д",J40/F40)))</x:f>
      </x:c>
      <x:c r="L40" s="2" t="str">
        <x:f>IF(COUNTA(B40:E40,G40:H40)=0,"",IF(OR(NOT(ISNUMBER(B40)),C40="",NOT(ISNUMBER(D40)),NOT(ISNUMBER(E40)),D40&lt;0,E40&lt;0),"Исправьте",IF(DAY(B40)&lt;&gt;1,"Исправьте",IF(COUNTIFS($B$9:$B$248,B40,$C$9:$C$248,C40)&gt;1,"Дубликат",IF(COUNTA(G40:H40)=0,"План",IF(AND(ISNUMBER(G40),ISNUMBER(H40),G40&gt;=0,H40&gt;=0),"План и факт","Исправьте"))))))</x:f>
        <x:v>План</x:v>
      </x:c>
    </x:row>
    <x:row r="41" ht="22" customHeight="1">
      <x:c r="B41" s="26" t="n">
        <x:v>46327</x:v>
      </x:c>
      <x:c r="C41" s="25" t="str">
        <x:v>Расширенный пакет</x:v>
      </x:c>
      <x:c r="D41" s="33" t="n">
        <x:v>30</x:v>
      </x:c>
      <x:c r="E41" s="33" t="n">
        <x:v>12000</x:v>
      </x:c>
      <x:c r="F41" s="27" t="n">
        <x:f>IF(L41="","",IF(OR(L41="Исправьте",L41="Дубликат"),"н/д",D41*E41))</x:f>
        <x:v>360000</x:v>
      </x:c>
      <x:c r="G41" s="33"/>
      <x:c r="H41" s="33"/>
      <x:c r="I41" s="27" t="str">
        <x:f>IF(OR(L41="",L41="План"),"",IF(L41="План и факт",G41*H41,"н/д"))</x:f>
      </x:c>
      <x:c r="J41" s="27" t="str">
        <x:f>IF(OR(L41="",L41="План"),"",IF(COUNT(F41,I41)=2,I41-F41,"н/д"))</x:f>
      </x:c>
      <x:c r="K41" s="28" t="str">
        <x:f>IF(OR(L41="",L41="План"),"",IF(COUNT(F41,J41)&lt;2,"н/д",IF(F41=0,"н/д",J41/F41)))</x:f>
      </x:c>
      <x:c r="L41" s="2" t="str">
        <x:f>IF(COUNTA(B41:E41,G41:H41)=0,"",IF(OR(NOT(ISNUMBER(B41)),C41="",NOT(ISNUMBER(D41)),NOT(ISNUMBER(E41)),D41&lt;0,E41&lt;0),"Исправьте",IF(DAY(B41)&lt;&gt;1,"Исправьте",IF(COUNTIFS($B$9:$B$248,B41,$C$9:$C$248,C41)&gt;1,"Дубликат",IF(COUNTA(G41:H41)=0,"План",IF(AND(ISNUMBER(G41),ISNUMBER(H41),G41&gt;=0,H41&gt;=0),"План и факт","Исправьте"))))))</x:f>
        <x:v>План</x:v>
      </x:c>
    </x:row>
    <x:row r="42" ht="22" customHeight="1">
      <x:c r="B42" s="26" t="n">
        <x:v>46357</x:v>
      </x:c>
      <x:c r="C42" s="25" t="str">
        <x:v>Базовый пакет</x:v>
      </x:c>
      <x:c r="D42" s="33" t="n">
        <x:v>155</x:v>
      </x:c>
      <x:c r="E42" s="33" t="n">
        <x:v>3000</x:v>
      </x:c>
      <x:c r="F42" s="27" t="n">
        <x:f>IF(L42="","",IF(OR(L42="Исправьте",L42="Дубликат"),"н/д",D42*E42))</x:f>
        <x:v>465000</x:v>
      </x:c>
      <x:c r="G42" s="33"/>
      <x:c r="H42" s="33"/>
      <x:c r="I42" s="27" t="str">
        <x:f>IF(OR(L42="",L42="План"),"",IF(L42="План и факт",G42*H42,"н/д"))</x:f>
      </x:c>
      <x:c r="J42" s="27" t="str">
        <x:f>IF(OR(L42="",L42="План"),"",IF(COUNT(F42,I42)=2,I42-F42,"н/д"))</x:f>
      </x:c>
      <x:c r="K42" s="28" t="str">
        <x:f>IF(OR(L42="",L42="План"),"",IF(COUNT(F42,J42)&lt;2,"н/д",IF(F42=0,"н/д",J42/F42)))</x:f>
      </x:c>
      <x:c r="L42" s="2" t="str">
        <x:f>IF(COUNTA(B42:E42,G42:H42)=0,"",IF(OR(NOT(ISNUMBER(B42)),C42="",NOT(ISNUMBER(D42)),NOT(ISNUMBER(E42)),D42&lt;0,E42&lt;0),"Исправьте",IF(DAY(B42)&lt;&gt;1,"Исправьте",IF(COUNTIFS($B$9:$B$248,B42,$C$9:$C$248,C42)&gt;1,"Дубликат",IF(COUNTA(G42:H42)=0,"План",IF(AND(ISNUMBER(G42),ISNUMBER(H42),G42&gt;=0,H42&gt;=0),"План и факт","Исправьте"))))))</x:f>
        <x:v>План</x:v>
      </x:c>
    </x:row>
    <x:row r="43" ht="22" customHeight="1">
      <x:c r="B43" s="26" t="n">
        <x:v>46357</x:v>
      </x:c>
      <x:c r="C43" s="25" t="str">
        <x:v>Стандартный пакет</x:v>
      </x:c>
      <x:c r="D43" s="33" t="n">
        <x:v>93</x:v>
      </x:c>
      <x:c r="E43" s="33" t="n">
        <x:v>5000</x:v>
      </x:c>
      <x:c r="F43" s="27" t="n">
        <x:f>IF(L43="","",IF(OR(L43="Исправьте",L43="Дубликат"),"н/д",D43*E43))</x:f>
        <x:v>465000</x:v>
      </x:c>
      <x:c r="G43" s="33"/>
      <x:c r="H43" s="33"/>
      <x:c r="I43" s="27" t="str">
        <x:f>IF(OR(L43="",L43="План"),"",IF(L43="План и факт",G43*H43,"н/д"))</x:f>
      </x:c>
      <x:c r="J43" s="27" t="str">
        <x:f>IF(OR(L43="",L43="План"),"",IF(COUNT(F43,I43)=2,I43-F43,"н/д"))</x:f>
      </x:c>
      <x:c r="K43" s="28" t="str">
        <x:f>IF(OR(L43="",L43="План"),"",IF(COUNT(F43,J43)&lt;2,"н/д",IF(F43=0,"н/д",J43/F43)))</x:f>
      </x:c>
      <x:c r="L43" s="2" t="str">
        <x:f>IF(COUNTA(B43:E43,G43:H43)=0,"",IF(OR(NOT(ISNUMBER(B43)),C43="",NOT(ISNUMBER(D43)),NOT(ISNUMBER(E43)),D43&lt;0,E43&lt;0),"Исправьте",IF(DAY(B43)&lt;&gt;1,"Исправьте",IF(COUNTIFS($B$9:$B$248,B43,$C$9:$C$248,C43)&gt;1,"Дубликат",IF(COUNTA(G43:H43)=0,"План",IF(AND(ISNUMBER(G43),ISNUMBER(H43),G43&gt;=0,H43&gt;=0),"План и факт","Исправьте"))))))</x:f>
        <x:v>План</x:v>
      </x:c>
    </x:row>
    <x:row r="44" ht="22" customHeight="1">
      <x:c r="B44" s="26" t="n">
        <x:v>46357</x:v>
      </x:c>
      <x:c r="C44" s="25" t="str">
        <x:v>Расширенный пакет</x:v>
      </x:c>
      <x:c r="D44" s="33" t="n">
        <x:v>31</x:v>
      </x:c>
      <x:c r="E44" s="33" t="n">
        <x:v>12000</x:v>
      </x:c>
      <x:c r="F44" s="27" t="n">
        <x:f>IF(L44="","",IF(OR(L44="Исправьте",L44="Дубликат"),"н/д",D44*E44))</x:f>
        <x:v>372000</x:v>
      </x:c>
      <x:c r="G44" s="33"/>
      <x:c r="H44" s="33"/>
      <x:c r="I44" s="27" t="str">
        <x:f>IF(OR(L44="",L44="План"),"",IF(L44="План и факт",G44*H44,"н/д"))</x:f>
      </x:c>
      <x:c r="J44" s="27" t="str">
        <x:f>IF(OR(L44="",L44="План"),"",IF(COUNT(F44,I44)=2,I44-F44,"н/д"))</x:f>
      </x:c>
      <x:c r="K44" s="28" t="str">
        <x:f>IF(OR(L44="",L44="План"),"",IF(COUNT(F44,J44)&lt;2,"н/д",IF(F44=0,"н/д",J44/F44)))</x:f>
      </x:c>
      <x:c r="L44" s="2" t="str">
        <x:f>IF(COUNTA(B44:E44,G44:H44)=0,"",IF(OR(NOT(ISNUMBER(B44)),C44="",NOT(ISNUMBER(D44)),NOT(ISNUMBER(E44)),D44&lt;0,E44&lt;0),"Исправьте",IF(DAY(B44)&lt;&gt;1,"Исправьте",IF(COUNTIFS($B$9:$B$248,B44,$C$9:$C$248,C44)&gt;1,"Дубликат",IF(COUNTA(G44:H44)=0,"План",IF(AND(ISNUMBER(G44),ISNUMBER(H44),G44&gt;=0,H44&gt;=0),"План и факт","Исправьте"))))))</x:f>
        <x:v>План</x:v>
      </x:c>
    </x:row>
    <x:row r="45" ht="22" customHeight="1">
      <x:c r="B45" s="26"/>
      <x:c r="C45" s="25"/>
      <x:c r="D45" s="33"/>
      <x:c r="E45" s="33"/>
      <x:c r="F45" s="27" t="str">
        <x:f>IF(L45="","",IF(OR(L45="Исправьте",L45="Дубликат"),"н/д",D45*E45))</x:f>
      </x:c>
      <x:c r="G45" s="33"/>
      <x:c r="H45" s="33"/>
      <x:c r="I45" s="27" t="str">
        <x:f>IF(OR(L45="",L45="План"),"",IF(L45="План и факт",G45*H45,"н/д"))</x:f>
      </x:c>
      <x:c r="J45" s="27" t="str">
        <x:f>IF(OR(L45="",L45="План"),"",IF(COUNT(F45,I45)=2,I45-F45,"н/д"))</x:f>
      </x:c>
      <x:c r="K45" s="28" t="str">
        <x:f>IF(OR(L45="",L45="План"),"",IF(COUNT(F45,J45)&lt;2,"н/д",IF(F45=0,"н/д",J45/F45)))</x:f>
      </x:c>
      <x:c r="L45" s="2" t="str">
        <x:f>IF(COUNTA(B45:E45,G45:H45)=0,"",IF(OR(NOT(ISNUMBER(B45)),C45="",NOT(ISNUMBER(D45)),NOT(ISNUMBER(E45)),D45&lt;0,E45&lt;0),"Исправьте",IF(DAY(B45)&lt;&gt;1,"Исправьте",IF(COUNTIFS($B$9:$B$248,B45,$C$9:$C$248,C45)&gt;1,"Дубликат",IF(COUNTA(G45:H45)=0,"План",IF(AND(ISNUMBER(G45),ISNUMBER(H45),G45&gt;=0,H45&gt;=0),"План и факт","Исправьте"))))))</x:f>
      </x:c>
    </x:row>
    <x:row r="46" ht="22" customHeight="1">
      <x:c r="B46" s="26"/>
      <x:c r="C46" s="25"/>
      <x:c r="D46" s="33"/>
      <x:c r="E46" s="33"/>
      <x:c r="F46" s="27" t="str">
        <x:f>IF(L46="","",IF(OR(L46="Исправьте",L46="Дубликат"),"н/д",D46*E46))</x:f>
      </x:c>
      <x:c r="G46" s="33"/>
      <x:c r="H46" s="33"/>
      <x:c r="I46" s="27" t="str">
        <x:f>IF(OR(L46="",L46="План"),"",IF(L46="План и факт",G46*H46,"н/д"))</x:f>
      </x:c>
      <x:c r="J46" s="27" t="str">
        <x:f>IF(OR(L46="",L46="План"),"",IF(COUNT(F46,I46)=2,I46-F46,"н/д"))</x:f>
      </x:c>
      <x:c r="K46" s="28" t="str">
        <x:f>IF(OR(L46="",L46="План"),"",IF(COUNT(F46,J46)&lt;2,"н/д",IF(F46=0,"н/д",J46/F46)))</x:f>
      </x:c>
      <x:c r="L46" s="2" t="str">
        <x:f>IF(COUNTA(B46:E46,G46:H46)=0,"",IF(OR(NOT(ISNUMBER(B46)),C46="",NOT(ISNUMBER(D46)),NOT(ISNUMBER(E46)),D46&lt;0,E46&lt;0),"Исправьте",IF(DAY(B46)&lt;&gt;1,"Исправьте",IF(COUNTIFS($B$9:$B$248,B46,$C$9:$C$248,C46)&gt;1,"Дубликат",IF(COUNTA(G46:H46)=0,"План",IF(AND(ISNUMBER(G46),ISNUMBER(H46),G46&gt;=0,H46&gt;=0),"План и факт","Исправьте"))))))</x:f>
      </x:c>
    </x:row>
    <x:row r="47" ht="22" customHeight="1">
      <x:c r="B47" s="26"/>
      <x:c r="C47" s="25"/>
      <x:c r="D47" s="33"/>
      <x:c r="E47" s="33"/>
      <x:c r="F47" s="27" t="str">
        <x:f>IF(L47="","",IF(OR(L47="Исправьте",L47="Дубликат"),"н/д",D47*E47))</x:f>
      </x:c>
      <x:c r="G47" s="33"/>
      <x:c r="H47" s="33"/>
      <x:c r="I47" s="27" t="str">
        <x:f>IF(OR(L47="",L47="План"),"",IF(L47="План и факт",G47*H47,"н/д"))</x:f>
      </x:c>
      <x:c r="J47" s="27" t="str">
        <x:f>IF(OR(L47="",L47="План"),"",IF(COUNT(F47,I47)=2,I47-F47,"н/д"))</x:f>
      </x:c>
      <x:c r="K47" s="28" t="str">
        <x:f>IF(OR(L47="",L47="План"),"",IF(COUNT(F47,J47)&lt;2,"н/д",IF(F47=0,"н/д",J47/F47)))</x:f>
      </x:c>
      <x:c r="L47" s="2" t="str">
        <x:f>IF(COUNTA(B47:E47,G47:H47)=0,"",IF(OR(NOT(ISNUMBER(B47)),C47="",NOT(ISNUMBER(D47)),NOT(ISNUMBER(E47)),D47&lt;0,E47&lt;0),"Исправьте",IF(DAY(B47)&lt;&gt;1,"Исправьте",IF(COUNTIFS($B$9:$B$248,B47,$C$9:$C$248,C47)&gt;1,"Дубликат",IF(COUNTA(G47:H47)=0,"План",IF(AND(ISNUMBER(G47),ISNUMBER(H47),G47&gt;=0,H47&gt;=0),"План и факт","Исправьте"))))))</x:f>
      </x:c>
    </x:row>
    <x:row r="48" ht="22" customHeight="1">
      <x:c r="B48" s="26"/>
      <x:c r="C48" s="25"/>
      <x:c r="D48" s="33"/>
      <x:c r="E48" s="33"/>
      <x:c r="F48" s="27" t="str">
        <x:f>IF(L48="","",IF(OR(L48="Исправьте",L48="Дубликат"),"н/д",D48*E48))</x:f>
      </x:c>
      <x:c r="G48" s="33"/>
      <x:c r="H48" s="33"/>
      <x:c r="I48" s="27" t="str">
        <x:f>IF(OR(L48="",L48="План"),"",IF(L48="План и факт",G48*H48,"н/д"))</x:f>
      </x:c>
      <x:c r="J48" s="27" t="str">
        <x:f>IF(OR(L48="",L48="План"),"",IF(COUNT(F48,I48)=2,I48-F48,"н/д"))</x:f>
      </x:c>
      <x:c r="K48" s="28" t="str">
        <x:f>IF(OR(L48="",L48="План"),"",IF(COUNT(F48,J48)&lt;2,"н/д",IF(F48=0,"н/д",J48/F48)))</x:f>
      </x:c>
      <x:c r="L48" s="2" t="str">
        <x:f>IF(COUNTA(B48:E48,G48:H48)=0,"",IF(OR(NOT(ISNUMBER(B48)),C48="",NOT(ISNUMBER(D48)),NOT(ISNUMBER(E48)),D48&lt;0,E48&lt;0),"Исправьте",IF(DAY(B48)&lt;&gt;1,"Исправьте",IF(COUNTIFS($B$9:$B$248,B48,$C$9:$C$248,C48)&gt;1,"Дубликат",IF(COUNTA(G48:H48)=0,"План",IF(AND(ISNUMBER(G48),ISNUMBER(H48),G48&gt;=0,H48&gt;=0),"План и факт","Исправьте"))))))</x:f>
      </x:c>
    </x:row>
    <x:row r="49" ht="22" customHeight="1">
      <x:c r="B49" s="26"/>
      <x:c r="C49" s="25"/>
      <x:c r="D49" s="33"/>
      <x:c r="E49" s="33"/>
      <x:c r="F49" s="27" t="str">
        <x:f>IF(L49="","",IF(OR(L49="Исправьте",L49="Дубликат"),"н/д",D49*E49))</x:f>
      </x:c>
      <x:c r="G49" s="33"/>
      <x:c r="H49" s="33"/>
      <x:c r="I49" s="27" t="str">
        <x:f>IF(OR(L49="",L49="План"),"",IF(L49="План и факт",G49*H49,"н/д"))</x:f>
      </x:c>
      <x:c r="J49" s="27" t="str">
        <x:f>IF(OR(L49="",L49="План"),"",IF(COUNT(F49,I49)=2,I49-F49,"н/д"))</x:f>
      </x:c>
      <x:c r="K49" s="28" t="str">
        <x:f>IF(OR(L49="",L49="План"),"",IF(COUNT(F49,J49)&lt;2,"н/д",IF(F49=0,"н/д",J49/F49)))</x:f>
      </x:c>
      <x:c r="L49" s="2" t="str">
        <x:f>IF(COUNTA(B49:E49,G49:H49)=0,"",IF(OR(NOT(ISNUMBER(B49)),C49="",NOT(ISNUMBER(D49)),NOT(ISNUMBER(E49)),D49&lt;0,E49&lt;0),"Исправьте",IF(DAY(B49)&lt;&gt;1,"Исправьте",IF(COUNTIFS($B$9:$B$248,B49,$C$9:$C$248,C49)&gt;1,"Дубликат",IF(COUNTA(G49:H49)=0,"План",IF(AND(ISNUMBER(G49),ISNUMBER(H49),G49&gt;=0,H49&gt;=0),"План и факт","Исправьте"))))))</x:f>
      </x:c>
    </x:row>
    <x:row r="50" ht="22" customHeight="1">
      <x:c r="B50" s="26"/>
      <x:c r="C50" s="25"/>
      <x:c r="D50" s="33"/>
      <x:c r="E50" s="33"/>
      <x:c r="F50" s="27" t="str">
        <x:f>IF(L50="","",IF(OR(L50="Исправьте",L50="Дубликат"),"н/д",D50*E50))</x:f>
      </x:c>
      <x:c r="G50" s="33"/>
      <x:c r="H50" s="33"/>
      <x:c r="I50" s="27" t="str">
        <x:f>IF(OR(L50="",L50="План"),"",IF(L50="План и факт",G50*H50,"н/д"))</x:f>
      </x:c>
      <x:c r="J50" s="27" t="str">
        <x:f>IF(OR(L50="",L50="План"),"",IF(COUNT(F50,I50)=2,I50-F50,"н/д"))</x:f>
      </x:c>
      <x:c r="K50" s="28" t="str">
        <x:f>IF(OR(L50="",L50="План"),"",IF(COUNT(F50,J50)&lt;2,"н/д",IF(F50=0,"н/д",J50/F50)))</x:f>
      </x:c>
      <x:c r="L50" s="2" t="str">
        <x:f>IF(COUNTA(B50:E50,G50:H50)=0,"",IF(OR(NOT(ISNUMBER(B50)),C50="",NOT(ISNUMBER(D50)),NOT(ISNUMBER(E50)),D50&lt;0,E50&lt;0),"Исправьте",IF(DAY(B50)&lt;&gt;1,"Исправьте",IF(COUNTIFS($B$9:$B$248,B50,$C$9:$C$248,C50)&gt;1,"Дубликат",IF(COUNTA(G50:H50)=0,"План",IF(AND(ISNUMBER(G50),ISNUMBER(H50),G50&gt;=0,H50&gt;=0),"План и факт","Исправьте"))))))</x:f>
      </x:c>
    </x:row>
    <x:row r="51" ht="22" customHeight="1">
      <x:c r="B51" s="26"/>
      <x:c r="C51" s="25"/>
      <x:c r="D51" s="33"/>
      <x:c r="E51" s="33"/>
      <x:c r="F51" s="27" t="str">
        <x:f>IF(L51="","",IF(OR(L51="Исправьте",L51="Дубликат"),"н/д",D51*E51))</x:f>
      </x:c>
      <x:c r="G51" s="33"/>
      <x:c r="H51" s="33"/>
      <x:c r="I51" s="27" t="str">
        <x:f>IF(OR(L51="",L51="План"),"",IF(L51="План и факт",G51*H51,"н/д"))</x:f>
      </x:c>
      <x:c r="J51" s="27" t="str">
        <x:f>IF(OR(L51="",L51="План"),"",IF(COUNT(F51,I51)=2,I51-F51,"н/д"))</x:f>
      </x:c>
      <x:c r="K51" s="28" t="str">
        <x:f>IF(OR(L51="",L51="План"),"",IF(COUNT(F51,J51)&lt;2,"н/д",IF(F51=0,"н/д",J51/F51)))</x:f>
      </x:c>
      <x:c r="L51" s="2" t="str">
        <x:f>IF(COUNTA(B51:E51,G51:H51)=0,"",IF(OR(NOT(ISNUMBER(B51)),C51="",NOT(ISNUMBER(D51)),NOT(ISNUMBER(E51)),D51&lt;0,E51&lt;0),"Исправьте",IF(DAY(B51)&lt;&gt;1,"Исправьте",IF(COUNTIFS($B$9:$B$248,B51,$C$9:$C$248,C51)&gt;1,"Дубликат",IF(COUNTA(G51:H51)=0,"План",IF(AND(ISNUMBER(G51),ISNUMBER(H51),G51&gt;=0,H51&gt;=0),"План и факт","Исправьте"))))))</x:f>
      </x:c>
    </x:row>
    <x:row r="52" ht="22" customHeight="1">
      <x:c r="B52" s="26"/>
      <x:c r="C52" s="25"/>
      <x:c r="D52" s="33"/>
      <x:c r="E52" s="33"/>
      <x:c r="F52" s="27" t="str">
        <x:f>IF(L52="","",IF(OR(L52="Исправьте",L52="Дубликат"),"н/д",D52*E52))</x:f>
      </x:c>
      <x:c r="G52" s="33"/>
      <x:c r="H52" s="33"/>
      <x:c r="I52" s="27" t="str">
        <x:f>IF(OR(L52="",L52="План"),"",IF(L52="План и факт",G52*H52,"н/д"))</x:f>
      </x:c>
      <x:c r="J52" s="27" t="str">
        <x:f>IF(OR(L52="",L52="План"),"",IF(COUNT(F52,I52)=2,I52-F52,"н/д"))</x:f>
      </x:c>
      <x:c r="K52" s="28" t="str">
        <x:f>IF(OR(L52="",L52="План"),"",IF(COUNT(F52,J52)&lt;2,"н/д",IF(F52=0,"н/д",J52/F52)))</x:f>
      </x:c>
      <x:c r="L52" s="2" t="str">
        <x:f>IF(COUNTA(B52:E52,G52:H52)=0,"",IF(OR(NOT(ISNUMBER(B52)),C52="",NOT(ISNUMBER(D52)),NOT(ISNUMBER(E52)),D52&lt;0,E52&lt;0),"Исправьте",IF(DAY(B52)&lt;&gt;1,"Исправьте",IF(COUNTIFS($B$9:$B$248,B52,$C$9:$C$248,C52)&gt;1,"Дубликат",IF(COUNTA(G52:H52)=0,"План",IF(AND(ISNUMBER(G52),ISNUMBER(H52),G52&gt;=0,H52&gt;=0),"План и факт","Исправьте"))))))</x:f>
      </x:c>
    </x:row>
    <x:row r="53" ht="22" customHeight="1">
      <x:c r="B53" s="26"/>
      <x:c r="C53" s="25"/>
      <x:c r="D53" s="33"/>
      <x:c r="E53" s="33"/>
      <x:c r="F53" s="27" t="str">
        <x:f>IF(L53="","",IF(OR(L53="Исправьте",L53="Дубликат"),"н/д",D53*E53))</x:f>
      </x:c>
      <x:c r="G53" s="33"/>
      <x:c r="H53" s="33"/>
      <x:c r="I53" s="27" t="str">
        <x:f>IF(OR(L53="",L53="План"),"",IF(L53="План и факт",G53*H53,"н/д"))</x:f>
      </x:c>
      <x:c r="J53" s="27" t="str">
        <x:f>IF(OR(L53="",L53="План"),"",IF(COUNT(F53,I53)=2,I53-F53,"н/д"))</x:f>
      </x:c>
      <x:c r="K53" s="28" t="str">
        <x:f>IF(OR(L53="",L53="План"),"",IF(COUNT(F53,J53)&lt;2,"н/д",IF(F53=0,"н/д",J53/F53)))</x:f>
      </x:c>
      <x:c r="L53" s="2" t="str">
        <x:f>IF(COUNTA(B53:E53,G53:H53)=0,"",IF(OR(NOT(ISNUMBER(B53)),C53="",NOT(ISNUMBER(D53)),NOT(ISNUMBER(E53)),D53&lt;0,E53&lt;0),"Исправьте",IF(DAY(B53)&lt;&gt;1,"Исправьте",IF(COUNTIFS($B$9:$B$248,B53,$C$9:$C$248,C53)&gt;1,"Дубликат",IF(COUNTA(G53:H53)=0,"План",IF(AND(ISNUMBER(G53),ISNUMBER(H53),G53&gt;=0,H53&gt;=0),"План и факт","Исправьте"))))))</x:f>
      </x:c>
    </x:row>
    <x:row r="54" ht="22" customHeight="1">
      <x:c r="B54" s="26"/>
      <x:c r="C54" s="25"/>
      <x:c r="D54" s="33"/>
      <x:c r="E54" s="33"/>
      <x:c r="F54" s="27" t="str">
        <x:f>IF(L54="","",IF(OR(L54="Исправьте",L54="Дубликат"),"н/д",D54*E54))</x:f>
      </x:c>
      <x:c r="G54" s="33"/>
      <x:c r="H54" s="33"/>
      <x:c r="I54" s="27" t="str">
        <x:f>IF(OR(L54="",L54="План"),"",IF(L54="План и факт",G54*H54,"н/д"))</x:f>
      </x:c>
      <x:c r="J54" s="27" t="str">
        <x:f>IF(OR(L54="",L54="План"),"",IF(COUNT(F54,I54)=2,I54-F54,"н/д"))</x:f>
      </x:c>
      <x:c r="K54" s="28" t="str">
        <x:f>IF(OR(L54="",L54="План"),"",IF(COUNT(F54,J54)&lt;2,"н/д",IF(F54=0,"н/д",J54/F54)))</x:f>
      </x:c>
      <x:c r="L54" s="2" t="str">
        <x:f>IF(COUNTA(B54:E54,G54:H54)=0,"",IF(OR(NOT(ISNUMBER(B54)),C54="",NOT(ISNUMBER(D54)),NOT(ISNUMBER(E54)),D54&lt;0,E54&lt;0),"Исправьте",IF(DAY(B54)&lt;&gt;1,"Исправьте",IF(COUNTIFS($B$9:$B$248,B54,$C$9:$C$248,C54)&gt;1,"Дубликат",IF(COUNTA(G54:H54)=0,"План",IF(AND(ISNUMBER(G54),ISNUMBER(H54),G54&gt;=0,H54&gt;=0),"План и факт","Исправьте"))))))</x:f>
      </x:c>
    </x:row>
    <x:row r="55" ht="22" customHeight="1">
      <x:c r="B55" s="26"/>
      <x:c r="C55" s="25"/>
      <x:c r="D55" s="33"/>
      <x:c r="E55" s="33"/>
      <x:c r="F55" s="27" t="str">
        <x:f>IF(L55="","",IF(OR(L55="Исправьте",L55="Дубликат"),"н/д",D55*E55))</x:f>
      </x:c>
      <x:c r="G55" s="33"/>
      <x:c r="H55" s="33"/>
      <x:c r="I55" s="27" t="str">
        <x:f>IF(OR(L55="",L55="План"),"",IF(L55="План и факт",G55*H55,"н/д"))</x:f>
      </x:c>
      <x:c r="J55" s="27" t="str">
        <x:f>IF(OR(L55="",L55="План"),"",IF(COUNT(F55,I55)=2,I55-F55,"н/д"))</x:f>
      </x:c>
      <x:c r="K55" s="28" t="str">
        <x:f>IF(OR(L55="",L55="План"),"",IF(COUNT(F55,J55)&lt;2,"н/д",IF(F55=0,"н/д",J55/F55)))</x:f>
      </x:c>
      <x:c r="L55" s="2" t="str">
        <x:f>IF(COUNTA(B55:E55,G55:H55)=0,"",IF(OR(NOT(ISNUMBER(B55)),C55="",NOT(ISNUMBER(D55)),NOT(ISNUMBER(E55)),D55&lt;0,E55&lt;0),"Исправьте",IF(DAY(B55)&lt;&gt;1,"Исправьте",IF(COUNTIFS($B$9:$B$248,B55,$C$9:$C$248,C55)&gt;1,"Дубликат",IF(COUNTA(G55:H55)=0,"План",IF(AND(ISNUMBER(G55),ISNUMBER(H55),G55&gt;=0,H55&gt;=0),"План и факт","Исправьте"))))))</x:f>
      </x:c>
    </x:row>
    <x:row r="56" ht="22" customHeight="1">
      <x:c r="B56" s="26"/>
      <x:c r="C56" s="25"/>
      <x:c r="D56" s="33"/>
      <x:c r="E56" s="33"/>
      <x:c r="F56" s="27" t="str">
        <x:f>IF(L56="","",IF(OR(L56="Исправьте",L56="Дубликат"),"н/д",D56*E56))</x:f>
      </x:c>
      <x:c r="G56" s="33"/>
      <x:c r="H56" s="33"/>
      <x:c r="I56" s="27" t="str">
        <x:f>IF(OR(L56="",L56="План"),"",IF(L56="План и факт",G56*H56,"н/д"))</x:f>
      </x:c>
      <x:c r="J56" s="27" t="str">
        <x:f>IF(OR(L56="",L56="План"),"",IF(COUNT(F56,I56)=2,I56-F56,"н/д"))</x:f>
      </x:c>
      <x:c r="K56" s="28" t="str">
        <x:f>IF(OR(L56="",L56="План"),"",IF(COUNT(F56,J56)&lt;2,"н/д",IF(F56=0,"н/д",J56/F56)))</x:f>
      </x:c>
      <x:c r="L56" s="2" t="str">
        <x:f>IF(COUNTA(B56:E56,G56:H56)=0,"",IF(OR(NOT(ISNUMBER(B56)),C56="",NOT(ISNUMBER(D56)),NOT(ISNUMBER(E56)),D56&lt;0,E56&lt;0),"Исправьте",IF(DAY(B56)&lt;&gt;1,"Исправьте",IF(COUNTIFS($B$9:$B$248,B56,$C$9:$C$248,C56)&gt;1,"Дубликат",IF(COUNTA(G56:H56)=0,"План",IF(AND(ISNUMBER(G56),ISNUMBER(H56),G56&gt;=0,H56&gt;=0),"План и факт","Исправьте"))))))</x:f>
      </x:c>
    </x:row>
    <x:row r="57" ht="22" customHeight="1">
      <x:c r="B57" s="26"/>
      <x:c r="C57" s="25"/>
      <x:c r="D57" s="33"/>
      <x:c r="E57" s="33"/>
      <x:c r="F57" s="27" t="str">
        <x:f>IF(L57="","",IF(OR(L57="Исправьте",L57="Дубликат"),"н/д",D57*E57))</x:f>
      </x:c>
      <x:c r="G57" s="33"/>
      <x:c r="H57" s="33"/>
      <x:c r="I57" s="27" t="str">
        <x:f>IF(OR(L57="",L57="План"),"",IF(L57="План и факт",G57*H57,"н/д"))</x:f>
      </x:c>
      <x:c r="J57" s="27" t="str">
        <x:f>IF(OR(L57="",L57="План"),"",IF(COUNT(F57,I57)=2,I57-F57,"н/д"))</x:f>
      </x:c>
      <x:c r="K57" s="28" t="str">
        <x:f>IF(OR(L57="",L57="План"),"",IF(COUNT(F57,J57)&lt;2,"н/д",IF(F57=0,"н/д",J57/F57)))</x:f>
      </x:c>
      <x:c r="L57" s="2" t="str">
        <x:f>IF(COUNTA(B57:E57,G57:H57)=0,"",IF(OR(NOT(ISNUMBER(B57)),C57="",NOT(ISNUMBER(D57)),NOT(ISNUMBER(E57)),D57&lt;0,E57&lt;0),"Исправьте",IF(DAY(B57)&lt;&gt;1,"Исправьте",IF(COUNTIFS($B$9:$B$248,B57,$C$9:$C$248,C57)&gt;1,"Дубликат",IF(COUNTA(G57:H57)=0,"План",IF(AND(ISNUMBER(G57),ISNUMBER(H57),G57&gt;=0,H57&gt;=0),"План и факт","Исправьте"))))))</x:f>
      </x:c>
    </x:row>
    <x:row r="58" ht="22" customHeight="1">
      <x:c r="B58" s="26"/>
      <x:c r="C58" s="25"/>
      <x:c r="D58" s="33"/>
      <x:c r="E58" s="33"/>
      <x:c r="F58" s="27" t="str">
        <x:f>IF(L58="","",IF(OR(L58="Исправьте",L58="Дубликат"),"н/д",D58*E58))</x:f>
      </x:c>
      <x:c r="G58" s="33"/>
      <x:c r="H58" s="33"/>
      <x:c r="I58" s="27" t="str">
        <x:f>IF(OR(L58="",L58="План"),"",IF(L58="План и факт",G58*H58,"н/д"))</x:f>
      </x:c>
      <x:c r="J58" s="27" t="str">
        <x:f>IF(OR(L58="",L58="План"),"",IF(COUNT(F58,I58)=2,I58-F58,"н/д"))</x:f>
      </x:c>
      <x:c r="K58" s="28" t="str">
        <x:f>IF(OR(L58="",L58="План"),"",IF(COUNT(F58,J58)&lt;2,"н/д",IF(F58=0,"н/д",J58/F58)))</x:f>
      </x:c>
      <x:c r="L58" s="2" t="str">
        <x:f>IF(COUNTA(B58:E58,G58:H58)=0,"",IF(OR(NOT(ISNUMBER(B58)),C58="",NOT(ISNUMBER(D58)),NOT(ISNUMBER(E58)),D58&lt;0,E58&lt;0),"Исправьте",IF(DAY(B58)&lt;&gt;1,"Исправьте",IF(COUNTIFS($B$9:$B$248,B58,$C$9:$C$248,C58)&gt;1,"Дубликат",IF(COUNTA(G58:H58)=0,"План",IF(AND(ISNUMBER(G58),ISNUMBER(H58),G58&gt;=0,H58&gt;=0),"План и факт","Исправьте"))))))</x:f>
      </x:c>
    </x:row>
    <x:row r="59" ht="22" customHeight="1">
      <x:c r="B59" s="26"/>
      <x:c r="C59" s="25"/>
      <x:c r="D59" s="33"/>
      <x:c r="E59" s="33"/>
      <x:c r="F59" s="27" t="str">
        <x:f>IF(L59="","",IF(OR(L59="Исправьте",L59="Дубликат"),"н/д",D59*E59))</x:f>
      </x:c>
      <x:c r="G59" s="33"/>
      <x:c r="H59" s="33"/>
      <x:c r="I59" s="27" t="str">
        <x:f>IF(OR(L59="",L59="План"),"",IF(L59="План и факт",G59*H59,"н/д"))</x:f>
      </x:c>
      <x:c r="J59" s="27" t="str">
        <x:f>IF(OR(L59="",L59="План"),"",IF(COUNT(F59,I59)=2,I59-F59,"н/д"))</x:f>
      </x:c>
      <x:c r="K59" s="28" t="str">
        <x:f>IF(OR(L59="",L59="План"),"",IF(COUNT(F59,J59)&lt;2,"н/д",IF(F59=0,"н/д",J59/F59)))</x:f>
      </x:c>
      <x:c r="L59" s="2" t="str">
        <x:f>IF(COUNTA(B59:E59,G59:H59)=0,"",IF(OR(NOT(ISNUMBER(B59)),C59="",NOT(ISNUMBER(D59)),NOT(ISNUMBER(E59)),D59&lt;0,E59&lt;0),"Исправьте",IF(DAY(B59)&lt;&gt;1,"Исправьте",IF(COUNTIFS($B$9:$B$248,B59,$C$9:$C$248,C59)&gt;1,"Дубликат",IF(COUNTA(G59:H59)=0,"План",IF(AND(ISNUMBER(G59),ISNUMBER(H59),G59&gt;=0,H59&gt;=0),"План и факт","Исправьте"))))))</x:f>
      </x:c>
    </x:row>
    <x:row r="60" ht="22" customHeight="1">
      <x:c r="B60" s="26"/>
      <x:c r="C60" s="25"/>
      <x:c r="D60" s="33"/>
      <x:c r="E60" s="33"/>
      <x:c r="F60" s="27" t="str">
        <x:f>IF(L60="","",IF(OR(L60="Исправьте",L60="Дубликат"),"н/д",D60*E60))</x:f>
      </x:c>
      <x:c r="G60" s="33"/>
      <x:c r="H60" s="33"/>
      <x:c r="I60" s="27" t="str">
        <x:f>IF(OR(L60="",L60="План"),"",IF(L60="План и факт",G60*H60,"н/д"))</x:f>
      </x:c>
      <x:c r="J60" s="27" t="str">
        <x:f>IF(OR(L60="",L60="План"),"",IF(COUNT(F60,I60)=2,I60-F60,"н/д"))</x:f>
      </x:c>
      <x:c r="K60" s="28" t="str">
        <x:f>IF(OR(L60="",L60="План"),"",IF(COUNT(F60,J60)&lt;2,"н/д",IF(F60=0,"н/д",J60/F60)))</x:f>
      </x:c>
      <x:c r="L60" s="2" t="str">
        <x:f>IF(COUNTA(B60:E60,G60:H60)=0,"",IF(OR(NOT(ISNUMBER(B60)),C60="",NOT(ISNUMBER(D60)),NOT(ISNUMBER(E60)),D60&lt;0,E60&lt;0),"Исправьте",IF(DAY(B60)&lt;&gt;1,"Исправьте",IF(COUNTIFS($B$9:$B$248,B60,$C$9:$C$248,C60)&gt;1,"Дубликат",IF(COUNTA(G60:H60)=0,"План",IF(AND(ISNUMBER(G60),ISNUMBER(H60),G60&gt;=0,H60&gt;=0),"План и факт","Исправьте"))))))</x:f>
      </x:c>
    </x:row>
    <x:row r="61" ht="22" customHeight="1">
      <x:c r="B61" s="26"/>
      <x:c r="C61" s="25"/>
      <x:c r="D61" s="33"/>
      <x:c r="E61" s="33"/>
      <x:c r="F61" s="27" t="str">
        <x:f>IF(L61="","",IF(OR(L61="Исправьте",L61="Дубликат"),"н/д",D61*E61))</x:f>
      </x:c>
      <x:c r="G61" s="33"/>
      <x:c r="H61" s="33"/>
      <x:c r="I61" s="27" t="str">
        <x:f>IF(OR(L61="",L61="План"),"",IF(L61="План и факт",G61*H61,"н/д"))</x:f>
      </x:c>
      <x:c r="J61" s="27" t="str">
        <x:f>IF(OR(L61="",L61="План"),"",IF(COUNT(F61,I61)=2,I61-F61,"н/д"))</x:f>
      </x:c>
      <x:c r="K61" s="28" t="str">
        <x:f>IF(OR(L61="",L61="План"),"",IF(COUNT(F61,J61)&lt;2,"н/д",IF(F61=0,"н/д",J61/F61)))</x:f>
      </x:c>
      <x:c r="L61" s="2" t="str">
        <x:f>IF(COUNTA(B61:E61,G61:H61)=0,"",IF(OR(NOT(ISNUMBER(B61)),C61="",NOT(ISNUMBER(D61)),NOT(ISNUMBER(E61)),D61&lt;0,E61&lt;0),"Исправьте",IF(DAY(B61)&lt;&gt;1,"Исправьте",IF(COUNTIFS($B$9:$B$248,B61,$C$9:$C$248,C61)&gt;1,"Дубликат",IF(COUNTA(G61:H61)=0,"План",IF(AND(ISNUMBER(G61),ISNUMBER(H61),G61&gt;=0,H61&gt;=0),"План и факт","Исправьте"))))))</x:f>
      </x:c>
    </x:row>
    <x:row r="62" ht="22" customHeight="1">
      <x:c r="B62" s="26"/>
      <x:c r="C62" s="25"/>
      <x:c r="D62" s="33"/>
      <x:c r="E62" s="33"/>
      <x:c r="F62" s="27" t="str">
        <x:f>IF(L62="","",IF(OR(L62="Исправьте",L62="Дубликат"),"н/д",D62*E62))</x:f>
      </x:c>
      <x:c r="G62" s="33"/>
      <x:c r="H62" s="33"/>
      <x:c r="I62" s="27" t="str">
        <x:f>IF(OR(L62="",L62="План"),"",IF(L62="План и факт",G62*H62,"н/д"))</x:f>
      </x:c>
      <x:c r="J62" s="27" t="str">
        <x:f>IF(OR(L62="",L62="План"),"",IF(COUNT(F62,I62)=2,I62-F62,"н/д"))</x:f>
      </x:c>
      <x:c r="K62" s="28" t="str">
        <x:f>IF(OR(L62="",L62="План"),"",IF(COUNT(F62,J62)&lt;2,"н/д",IF(F62=0,"н/д",J62/F62)))</x:f>
      </x:c>
      <x:c r="L62" s="2" t="str">
        <x:f>IF(COUNTA(B62:E62,G62:H62)=0,"",IF(OR(NOT(ISNUMBER(B62)),C62="",NOT(ISNUMBER(D62)),NOT(ISNUMBER(E62)),D62&lt;0,E62&lt;0),"Исправьте",IF(DAY(B62)&lt;&gt;1,"Исправьте",IF(COUNTIFS($B$9:$B$248,B62,$C$9:$C$248,C62)&gt;1,"Дубликат",IF(COUNTA(G62:H62)=0,"План",IF(AND(ISNUMBER(G62),ISNUMBER(H62),G62&gt;=0,H62&gt;=0),"План и факт","Исправьте"))))))</x:f>
      </x:c>
    </x:row>
    <x:row r="63" ht="22" customHeight="1">
      <x:c r="B63" s="26"/>
      <x:c r="C63" s="25"/>
      <x:c r="D63" s="33"/>
      <x:c r="E63" s="33"/>
      <x:c r="F63" s="27" t="str">
        <x:f>IF(L63="","",IF(OR(L63="Исправьте",L63="Дубликат"),"н/д",D63*E63))</x:f>
      </x:c>
      <x:c r="G63" s="33"/>
      <x:c r="H63" s="33"/>
      <x:c r="I63" s="27" t="str">
        <x:f>IF(OR(L63="",L63="План"),"",IF(L63="План и факт",G63*H63,"н/д"))</x:f>
      </x:c>
      <x:c r="J63" s="27" t="str">
        <x:f>IF(OR(L63="",L63="План"),"",IF(COUNT(F63,I63)=2,I63-F63,"н/д"))</x:f>
      </x:c>
      <x:c r="K63" s="28" t="str">
        <x:f>IF(OR(L63="",L63="План"),"",IF(COUNT(F63,J63)&lt;2,"н/д",IF(F63=0,"н/д",J63/F63)))</x:f>
      </x:c>
      <x:c r="L63" s="2" t="str">
        <x:f>IF(COUNTA(B63:E63,G63:H63)=0,"",IF(OR(NOT(ISNUMBER(B63)),C63="",NOT(ISNUMBER(D63)),NOT(ISNUMBER(E63)),D63&lt;0,E63&lt;0),"Исправьте",IF(DAY(B63)&lt;&gt;1,"Исправьте",IF(COUNTIFS($B$9:$B$248,B63,$C$9:$C$248,C63)&gt;1,"Дубликат",IF(COUNTA(G63:H63)=0,"План",IF(AND(ISNUMBER(G63),ISNUMBER(H63),G63&gt;=0,H63&gt;=0),"План и факт","Исправьте"))))))</x:f>
      </x:c>
    </x:row>
    <x:row r="64" ht="22" customHeight="1">
      <x:c r="B64" s="26"/>
      <x:c r="C64" s="25"/>
      <x:c r="D64" s="33"/>
      <x:c r="E64" s="33"/>
      <x:c r="F64" s="27" t="str">
        <x:f>IF(L64="","",IF(OR(L64="Исправьте",L64="Дубликат"),"н/д",D64*E64))</x:f>
      </x:c>
      <x:c r="G64" s="33"/>
      <x:c r="H64" s="33"/>
      <x:c r="I64" s="27" t="str">
        <x:f>IF(OR(L64="",L64="План"),"",IF(L64="План и факт",G64*H64,"н/д"))</x:f>
      </x:c>
      <x:c r="J64" s="27" t="str">
        <x:f>IF(OR(L64="",L64="План"),"",IF(COUNT(F64,I64)=2,I64-F64,"н/д"))</x:f>
      </x:c>
      <x:c r="K64" s="28" t="str">
        <x:f>IF(OR(L64="",L64="План"),"",IF(COUNT(F64,J64)&lt;2,"н/д",IF(F64=0,"н/д",J64/F64)))</x:f>
      </x:c>
      <x:c r="L64" s="2" t="str">
        <x:f>IF(COUNTA(B64:E64,G64:H64)=0,"",IF(OR(NOT(ISNUMBER(B64)),C64="",NOT(ISNUMBER(D64)),NOT(ISNUMBER(E64)),D64&lt;0,E64&lt;0),"Исправьте",IF(DAY(B64)&lt;&gt;1,"Исправьте",IF(COUNTIFS($B$9:$B$248,B64,$C$9:$C$248,C64)&gt;1,"Дубликат",IF(COUNTA(G64:H64)=0,"План",IF(AND(ISNUMBER(G64),ISNUMBER(H64),G64&gt;=0,H64&gt;=0),"План и факт","Исправьте"))))))</x:f>
      </x:c>
    </x:row>
    <x:row r="65" ht="22" customHeight="1">
      <x:c r="B65" s="26"/>
      <x:c r="C65" s="25"/>
      <x:c r="D65" s="33"/>
      <x:c r="E65" s="33"/>
      <x:c r="F65" s="27" t="str">
        <x:f>IF(L65="","",IF(OR(L65="Исправьте",L65="Дубликат"),"н/д",D65*E65))</x:f>
      </x:c>
      <x:c r="G65" s="33"/>
      <x:c r="H65" s="33"/>
      <x:c r="I65" s="27" t="str">
        <x:f>IF(OR(L65="",L65="План"),"",IF(L65="План и факт",G65*H65,"н/д"))</x:f>
      </x:c>
      <x:c r="J65" s="27" t="str">
        <x:f>IF(OR(L65="",L65="План"),"",IF(COUNT(F65,I65)=2,I65-F65,"н/д"))</x:f>
      </x:c>
      <x:c r="K65" s="28" t="str">
        <x:f>IF(OR(L65="",L65="План"),"",IF(COUNT(F65,J65)&lt;2,"н/д",IF(F65=0,"н/д",J65/F65)))</x:f>
      </x:c>
      <x:c r="L65" s="2" t="str">
        <x:f>IF(COUNTA(B65:E65,G65:H65)=0,"",IF(OR(NOT(ISNUMBER(B65)),C65="",NOT(ISNUMBER(D65)),NOT(ISNUMBER(E65)),D65&lt;0,E65&lt;0),"Исправьте",IF(DAY(B65)&lt;&gt;1,"Исправьте",IF(COUNTIFS($B$9:$B$248,B65,$C$9:$C$248,C65)&gt;1,"Дубликат",IF(COUNTA(G65:H65)=0,"План",IF(AND(ISNUMBER(G65),ISNUMBER(H65),G65&gt;=0,H65&gt;=0),"План и факт","Исправьте"))))))</x:f>
      </x:c>
    </x:row>
    <x:row r="66" ht="22" customHeight="1">
      <x:c r="B66" s="26"/>
      <x:c r="C66" s="25"/>
      <x:c r="D66" s="33"/>
      <x:c r="E66" s="33"/>
      <x:c r="F66" s="27" t="str">
        <x:f>IF(L66="","",IF(OR(L66="Исправьте",L66="Дубликат"),"н/д",D66*E66))</x:f>
      </x:c>
      <x:c r="G66" s="33"/>
      <x:c r="H66" s="33"/>
      <x:c r="I66" s="27" t="str">
        <x:f>IF(OR(L66="",L66="План"),"",IF(L66="План и факт",G66*H66,"н/д"))</x:f>
      </x:c>
      <x:c r="J66" s="27" t="str">
        <x:f>IF(OR(L66="",L66="План"),"",IF(COUNT(F66,I66)=2,I66-F66,"н/д"))</x:f>
      </x:c>
      <x:c r="K66" s="28" t="str">
        <x:f>IF(OR(L66="",L66="План"),"",IF(COUNT(F66,J66)&lt;2,"н/д",IF(F66=0,"н/д",J66/F66)))</x:f>
      </x:c>
      <x:c r="L66" s="2" t="str">
        <x:f>IF(COUNTA(B66:E66,G66:H66)=0,"",IF(OR(NOT(ISNUMBER(B66)),C66="",NOT(ISNUMBER(D66)),NOT(ISNUMBER(E66)),D66&lt;0,E66&lt;0),"Исправьте",IF(DAY(B66)&lt;&gt;1,"Исправьте",IF(COUNTIFS($B$9:$B$248,B66,$C$9:$C$248,C66)&gt;1,"Дубликат",IF(COUNTA(G66:H66)=0,"План",IF(AND(ISNUMBER(G66),ISNUMBER(H66),G66&gt;=0,H66&gt;=0),"План и факт","Исправьте"))))))</x:f>
      </x:c>
    </x:row>
    <x:row r="67" ht="22" customHeight="1">
      <x:c r="B67" s="26"/>
      <x:c r="C67" s="25"/>
      <x:c r="D67" s="33"/>
      <x:c r="E67" s="33"/>
      <x:c r="F67" s="27" t="str">
        <x:f>IF(L67="","",IF(OR(L67="Исправьте",L67="Дубликат"),"н/д",D67*E67))</x:f>
      </x:c>
      <x:c r="G67" s="33"/>
      <x:c r="H67" s="33"/>
      <x:c r="I67" s="27" t="str">
        <x:f>IF(OR(L67="",L67="План"),"",IF(L67="План и факт",G67*H67,"н/д"))</x:f>
      </x:c>
      <x:c r="J67" s="27" t="str">
        <x:f>IF(OR(L67="",L67="План"),"",IF(COUNT(F67,I67)=2,I67-F67,"н/д"))</x:f>
      </x:c>
      <x:c r="K67" s="28" t="str">
        <x:f>IF(OR(L67="",L67="План"),"",IF(COUNT(F67,J67)&lt;2,"н/д",IF(F67=0,"н/д",J67/F67)))</x:f>
      </x:c>
      <x:c r="L67" s="2" t="str">
        <x:f>IF(COUNTA(B67:E67,G67:H67)=0,"",IF(OR(NOT(ISNUMBER(B67)),C67="",NOT(ISNUMBER(D67)),NOT(ISNUMBER(E67)),D67&lt;0,E67&lt;0),"Исправьте",IF(DAY(B67)&lt;&gt;1,"Исправьте",IF(COUNTIFS($B$9:$B$248,B67,$C$9:$C$248,C67)&gt;1,"Дубликат",IF(COUNTA(G67:H67)=0,"План",IF(AND(ISNUMBER(G67),ISNUMBER(H67),G67&gt;=0,H67&gt;=0),"План и факт","Исправьте"))))))</x:f>
      </x:c>
    </x:row>
    <x:row r="68" ht="22" customHeight="1">
      <x:c r="B68" s="26"/>
      <x:c r="C68" s="25"/>
      <x:c r="D68" s="33"/>
      <x:c r="E68" s="33"/>
      <x:c r="F68" s="27" t="str">
        <x:f>IF(L68="","",IF(OR(L68="Исправьте",L68="Дубликат"),"н/д",D68*E68))</x:f>
      </x:c>
      <x:c r="G68" s="33"/>
      <x:c r="H68" s="33"/>
      <x:c r="I68" s="27" t="str">
        <x:f>IF(OR(L68="",L68="План"),"",IF(L68="План и факт",G68*H68,"н/д"))</x:f>
      </x:c>
      <x:c r="J68" s="27" t="str">
        <x:f>IF(OR(L68="",L68="План"),"",IF(COUNT(F68,I68)=2,I68-F68,"н/д"))</x:f>
      </x:c>
      <x:c r="K68" s="28" t="str">
        <x:f>IF(OR(L68="",L68="План"),"",IF(COUNT(F68,J68)&lt;2,"н/д",IF(F68=0,"н/д",J68/F68)))</x:f>
      </x:c>
      <x:c r="L68" s="2" t="str">
        <x:f>IF(COUNTA(B68:E68,G68:H68)=0,"",IF(OR(NOT(ISNUMBER(B68)),C68="",NOT(ISNUMBER(D68)),NOT(ISNUMBER(E68)),D68&lt;0,E68&lt;0),"Исправьте",IF(DAY(B68)&lt;&gt;1,"Исправьте",IF(COUNTIFS($B$9:$B$248,B68,$C$9:$C$248,C68)&gt;1,"Дубликат",IF(COUNTA(G68:H68)=0,"План",IF(AND(ISNUMBER(G68),ISNUMBER(H68),G68&gt;=0,H68&gt;=0),"План и факт","Исправьте"))))))</x:f>
      </x:c>
    </x:row>
    <x:row r="69" ht="22" customHeight="1">
      <x:c r="B69" s="26"/>
      <x:c r="C69" s="25"/>
      <x:c r="D69" s="33"/>
      <x:c r="E69" s="33"/>
      <x:c r="F69" s="27" t="str">
        <x:f>IF(L69="","",IF(OR(L69="Исправьте",L69="Дубликат"),"н/д",D69*E69))</x:f>
      </x:c>
      <x:c r="G69" s="33"/>
      <x:c r="H69" s="33"/>
      <x:c r="I69" s="27" t="str">
        <x:f>IF(OR(L69="",L69="План"),"",IF(L69="План и факт",G69*H69,"н/д"))</x:f>
      </x:c>
      <x:c r="J69" s="27" t="str">
        <x:f>IF(OR(L69="",L69="План"),"",IF(COUNT(F69,I69)=2,I69-F69,"н/д"))</x:f>
      </x:c>
      <x:c r="K69" s="28" t="str">
        <x:f>IF(OR(L69="",L69="План"),"",IF(COUNT(F69,J69)&lt;2,"н/д",IF(F69=0,"н/д",J69/F69)))</x:f>
      </x:c>
      <x:c r="L69" s="2" t="str">
        <x:f>IF(COUNTA(B69:E69,G69:H69)=0,"",IF(OR(NOT(ISNUMBER(B69)),C69="",NOT(ISNUMBER(D69)),NOT(ISNUMBER(E69)),D69&lt;0,E69&lt;0),"Исправьте",IF(DAY(B69)&lt;&gt;1,"Исправьте",IF(COUNTIFS($B$9:$B$248,B69,$C$9:$C$248,C69)&gt;1,"Дубликат",IF(COUNTA(G69:H69)=0,"План",IF(AND(ISNUMBER(G69),ISNUMBER(H69),G69&gt;=0,H69&gt;=0),"План и факт","Исправьте"))))))</x:f>
      </x:c>
    </x:row>
    <x:row r="70" ht="22" customHeight="1">
      <x:c r="B70" s="26"/>
      <x:c r="C70" s="25"/>
      <x:c r="D70" s="33"/>
      <x:c r="E70" s="33"/>
      <x:c r="F70" s="27" t="str">
        <x:f>IF(L70="","",IF(OR(L70="Исправьте",L70="Дубликат"),"н/д",D70*E70))</x:f>
      </x:c>
      <x:c r="G70" s="33"/>
      <x:c r="H70" s="33"/>
      <x:c r="I70" s="27" t="str">
        <x:f>IF(OR(L70="",L70="План"),"",IF(L70="План и факт",G70*H70,"н/д"))</x:f>
      </x:c>
      <x:c r="J70" s="27" t="str">
        <x:f>IF(OR(L70="",L70="План"),"",IF(COUNT(F70,I70)=2,I70-F70,"н/д"))</x:f>
      </x:c>
      <x:c r="K70" s="28" t="str">
        <x:f>IF(OR(L70="",L70="План"),"",IF(COUNT(F70,J70)&lt;2,"н/д",IF(F70=0,"н/д",J70/F70)))</x:f>
      </x:c>
      <x:c r="L70" s="2" t="str">
        <x:f>IF(COUNTA(B70:E70,G70:H70)=0,"",IF(OR(NOT(ISNUMBER(B70)),C70="",NOT(ISNUMBER(D70)),NOT(ISNUMBER(E70)),D70&lt;0,E70&lt;0),"Исправьте",IF(DAY(B70)&lt;&gt;1,"Исправьте",IF(COUNTIFS($B$9:$B$248,B70,$C$9:$C$248,C70)&gt;1,"Дубликат",IF(COUNTA(G70:H70)=0,"План",IF(AND(ISNUMBER(G70),ISNUMBER(H70),G70&gt;=0,H70&gt;=0),"План и факт","Исправьте"))))))</x:f>
      </x:c>
    </x:row>
    <x:row r="71" ht="22" customHeight="1">
      <x:c r="B71" s="26"/>
      <x:c r="C71" s="25"/>
      <x:c r="D71" s="33"/>
      <x:c r="E71" s="33"/>
      <x:c r="F71" s="27" t="str">
        <x:f>IF(L71="","",IF(OR(L71="Исправьте",L71="Дубликат"),"н/д",D71*E71))</x:f>
      </x:c>
      <x:c r="G71" s="33"/>
      <x:c r="H71" s="33"/>
      <x:c r="I71" s="27" t="str">
        <x:f>IF(OR(L71="",L71="План"),"",IF(L71="План и факт",G71*H71,"н/д"))</x:f>
      </x:c>
      <x:c r="J71" s="27" t="str">
        <x:f>IF(OR(L71="",L71="План"),"",IF(COUNT(F71,I71)=2,I71-F71,"н/д"))</x:f>
      </x:c>
      <x:c r="K71" s="28" t="str">
        <x:f>IF(OR(L71="",L71="План"),"",IF(COUNT(F71,J71)&lt;2,"н/д",IF(F71=0,"н/д",J71/F71)))</x:f>
      </x:c>
      <x:c r="L71" s="2" t="str">
        <x:f>IF(COUNTA(B71:E71,G71:H71)=0,"",IF(OR(NOT(ISNUMBER(B71)),C71="",NOT(ISNUMBER(D71)),NOT(ISNUMBER(E71)),D71&lt;0,E71&lt;0),"Исправьте",IF(DAY(B71)&lt;&gt;1,"Исправьте",IF(COUNTIFS($B$9:$B$248,B71,$C$9:$C$248,C71)&gt;1,"Дубликат",IF(COUNTA(G71:H71)=0,"План",IF(AND(ISNUMBER(G71),ISNUMBER(H71),G71&gt;=0,H71&gt;=0),"План и факт","Исправьте"))))))</x:f>
      </x:c>
    </x:row>
    <x:row r="72" ht="22" customHeight="1">
      <x:c r="B72" s="26"/>
      <x:c r="C72" s="25"/>
      <x:c r="D72" s="33"/>
      <x:c r="E72" s="33"/>
      <x:c r="F72" s="27" t="str">
        <x:f>IF(L72="","",IF(OR(L72="Исправьте",L72="Дубликат"),"н/д",D72*E72))</x:f>
      </x:c>
      <x:c r="G72" s="33"/>
      <x:c r="H72" s="33"/>
      <x:c r="I72" s="27" t="str">
        <x:f>IF(OR(L72="",L72="План"),"",IF(L72="План и факт",G72*H72,"н/д"))</x:f>
      </x:c>
      <x:c r="J72" s="27" t="str">
        <x:f>IF(OR(L72="",L72="План"),"",IF(COUNT(F72,I72)=2,I72-F72,"н/д"))</x:f>
      </x:c>
      <x:c r="K72" s="28" t="str">
        <x:f>IF(OR(L72="",L72="План"),"",IF(COUNT(F72,J72)&lt;2,"н/д",IF(F72=0,"н/д",J72/F72)))</x:f>
      </x:c>
      <x:c r="L72" s="2" t="str">
        <x:f>IF(COUNTA(B72:E72,G72:H72)=0,"",IF(OR(NOT(ISNUMBER(B72)),C72="",NOT(ISNUMBER(D72)),NOT(ISNUMBER(E72)),D72&lt;0,E72&lt;0),"Исправьте",IF(DAY(B72)&lt;&gt;1,"Исправьте",IF(COUNTIFS($B$9:$B$248,B72,$C$9:$C$248,C72)&gt;1,"Дубликат",IF(COUNTA(G72:H72)=0,"План",IF(AND(ISNUMBER(G72),ISNUMBER(H72),G72&gt;=0,H72&gt;=0),"План и факт","Исправьте"))))))</x:f>
      </x:c>
    </x:row>
    <x:row r="73" ht="22" customHeight="1">
      <x:c r="B73" s="26"/>
      <x:c r="C73" s="25"/>
      <x:c r="D73" s="33"/>
      <x:c r="E73" s="33"/>
      <x:c r="F73" s="27" t="str">
        <x:f>IF(L73="","",IF(OR(L73="Исправьте",L73="Дубликат"),"н/д",D73*E73))</x:f>
      </x:c>
      <x:c r="G73" s="33"/>
      <x:c r="H73" s="33"/>
      <x:c r="I73" s="27" t="str">
        <x:f>IF(OR(L73="",L73="План"),"",IF(L73="План и факт",G73*H73,"н/д"))</x:f>
      </x:c>
      <x:c r="J73" s="27" t="str">
        <x:f>IF(OR(L73="",L73="План"),"",IF(COUNT(F73,I73)=2,I73-F73,"н/д"))</x:f>
      </x:c>
      <x:c r="K73" s="28" t="str">
        <x:f>IF(OR(L73="",L73="План"),"",IF(COUNT(F73,J73)&lt;2,"н/д",IF(F73=0,"н/д",J73/F73)))</x:f>
      </x:c>
      <x:c r="L73" s="2" t="str">
        <x:f>IF(COUNTA(B73:E73,G73:H73)=0,"",IF(OR(NOT(ISNUMBER(B73)),C73="",NOT(ISNUMBER(D73)),NOT(ISNUMBER(E73)),D73&lt;0,E73&lt;0),"Исправьте",IF(DAY(B73)&lt;&gt;1,"Исправьте",IF(COUNTIFS($B$9:$B$248,B73,$C$9:$C$248,C73)&gt;1,"Дубликат",IF(COUNTA(G73:H73)=0,"План",IF(AND(ISNUMBER(G73),ISNUMBER(H73),G73&gt;=0,H73&gt;=0),"План и факт","Исправьте"))))))</x:f>
      </x:c>
    </x:row>
    <x:row r="74" ht="22" customHeight="1">
      <x:c r="B74" s="26"/>
      <x:c r="C74" s="25"/>
      <x:c r="D74" s="33"/>
      <x:c r="E74" s="33"/>
      <x:c r="F74" s="27" t="str">
        <x:f>IF(L74="","",IF(OR(L74="Исправьте",L74="Дубликат"),"н/д",D74*E74))</x:f>
      </x:c>
      <x:c r="G74" s="33"/>
      <x:c r="H74" s="33"/>
      <x:c r="I74" s="27" t="str">
        <x:f>IF(OR(L74="",L74="План"),"",IF(L74="План и факт",G74*H74,"н/д"))</x:f>
      </x:c>
      <x:c r="J74" s="27" t="str">
        <x:f>IF(OR(L74="",L74="План"),"",IF(COUNT(F74,I74)=2,I74-F74,"н/д"))</x:f>
      </x:c>
      <x:c r="K74" s="28" t="str">
        <x:f>IF(OR(L74="",L74="План"),"",IF(COUNT(F74,J74)&lt;2,"н/д",IF(F74=0,"н/д",J74/F74)))</x:f>
      </x:c>
      <x:c r="L74" s="2" t="str">
        <x:f>IF(COUNTA(B74:E74,G74:H74)=0,"",IF(OR(NOT(ISNUMBER(B74)),C74="",NOT(ISNUMBER(D74)),NOT(ISNUMBER(E74)),D74&lt;0,E74&lt;0),"Исправьте",IF(DAY(B74)&lt;&gt;1,"Исправьте",IF(COUNTIFS($B$9:$B$248,B74,$C$9:$C$248,C74)&gt;1,"Дубликат",IF(COUNTA(G74:H74)=0,"План",IF(AND(ISNUMBER(G74),ISNUMBER(H74),G74&gt;=0,H74&gt;=0),"План и факт","Исправьте"))))))</x:f>
      </x:c>
    </x:row>
    <x:row r="75" ht="22" customHeight="1">
      <x:c r="B75" s="26"/>
      <x:c r="C75" s="25"/>
      <x:c r="D75" s="33"/>
      <x:c r="E75" s="33"/>
      <x:c r="F75" s="27" t="str">
        <x:f>IF(L75="","",IF(OR(L75="Исправьте",L75="Дубликат"),"н/д",D75*E75))</x:f>
      </x:c>
      <x:c r="G75" s="33"/>
      <x:c r="H75" s="33"/>
      <x:c r="I75" s="27" t="str">
        <x:f>IF(OR(L75="",L75="План"),"",IF(L75="План и факт",G75*H75,"н/д"))</x:f>
      </x:c>
      <x:c r="J75" s="27" t="str">
        <x:f>IF(OR(L75="",L75="План"),"",IF(COUNT(F75,I75)=2,I75-F75,"н/д"))</x:f>
      </x:c>
      <x:c r="K75" s="28" t="str">
        <x:f>IF(OR(L75="",L75="План"),"",IF(COUNT(F75,J75)&lt;2,"н/д",IF(F75=0,"н/д",J75/F75)))</x:f>
      </x:c>
      <x:c r="L75" s="2" t="str">
        <x:f>IF(COUNTA(B75:E75,G75:H75)=0,"",IF(OR(NOT(ISNUMBER(B75)),C75="",NOT(ISNUMBER(D75)),NOT(ISNUMBER(E75)),D75&lt;0,E75&lt;0),"Исправьте",IF(DAY(B75)&lt;&gt;1,"Исправьте",IF(COUNTIFS($B$9:$B$248,B75,$C$9:$C$248,C75)&gt;1,"Дубликат",IF(COUNTA(G75:H75)=0,"План",IF(AND(ISNUMBER(G75),ISNUMBER(H75),G75&gt;=0,H75&gt;=0),"План и факт","Исправьте"))))))</x:f>
      </x:c>
    </x:row>
    <x:row r="76" ht="22" customHeight="1">
      <x:c r="B76" s="26"/>
      <x:c r="C76" s="25"/>
      <x:c r="D76" s="33"/>
      <x:c r="E76" s="33"/>
      <x:c r="F76" s="27" t="str">
        <x:f>IF(L76="","",IF(OR(L76="Исправьте",L76="Дубликат"),"н/д",D76*E76))</x:f>
      </x:c>
      <x:c r="G76" s="33"/>
      <x:c r="H76" s="33"/>
      <x:c r="I76" s="27" t="str">
        <x:f>IF(OR(L76="",L76="План"),"",IF(L76="План и факт",G76*H76,"н/д"))</x:f>
      </x:c>
      <x:c r="J76" s="27" t="str">
        <x:f>IF(OR(L76="",L76="План"),"",IF(COUNT(F76,I76)=2,I76-F76,"н/д"))</x:f>
      </x:c>
      <x:c r="K76" s="28" t="str">
        <x:f>IF(OR(L76="",L76="План"),"",IF(COUNT(F76,J76)&lt;2,"н/д",IF(F76=0,"н/д",J76/F76)))</x:f>
      </x:c>
      <x:c r="L76" s="2" t="str">
        <x:f>IF(COUNTA(B76:E76,G76:H76)=0,"",IF(OR(NOT(ISNUMBER(B76)),C76="",NOT(ISNUMBER(D76)),NOT(ISNUMBER(E76)),D76&lt;0,E76&lt;0),"Исправьте",IF(DAY(B76)&lt;&gt;1,"Исправьте",IF(COUNTIFS($B$9:$B$248,B76,$C$9:$C$248,C76)&gt;1,"Дубликат",IF(COUNTA(G76:H76)=0,"План",IF(AND(ISNUMBER(G76),ISNUMBER(H76),G76&gt;=0,H76&gt;=0),"План и факт","Исправьте"))))))</x:f>
      </x:c>
    </x:row>
    <x:row r="77" ht="22" customHeight="1">
      <x:c r="B77" s="26"/>
      <x:c r="C77" s="25"/>
      <x:c r="D77" s="33"/>
      <x:c r="E77" s="33"/>
      <x:c r="F77" s="27" t="str">
        <x:f>IF(L77="","",IF(OR(L77="Исправьте",L77="Дубликат"),"н/д",D77*E77))</x:f>
      </x:c>
      <x:c r="G77" s="33"/>
      <x:c r="H77" s="33"/>
      <x:c r="I77" s="27" t="str">
        <x:f>IF(OR(L77="",L77="План"),"",IF(L77="План и факт",G77*H77,"н/д"))</x:f>
      </x:c>
      <x:c r="J77" s="27" t="str">
        <x:f>IF(OR(L77="",L77="План"),"",IF(COUNT(F77,I77)=2,I77-F77,"н/д"))</x:f>
      </x:c>
      <x:c r="K77" s="28" t="str">
        <x:f>IF(OR(L77="",L77="План"),"",IF(COUNT(F77,J77)&lt;2,"н/д",IF(F77=0,"н/д",J77/F77)))</x:f>
      </x:c>
      <x:c r="L77" s="2" t="str">
        <x:f>IF(COUNTA(B77:E77,G77:H77)=0,"",IF(OR(NOT(ISNUMBER(B77)),C77="",NOT(ISNUMBER(D77)),NOT(ISNUMBER(E77)),D77&lt;0,E77&lt;0),"Исправьте",IF(DAY(B77)&lt;&gt;1,"Исправьте",IF(COUNTIFS($B$9:$B$248,B77,$C$9:$C$248,C77)&gt;1,"Дубликат",IF(COUNTA(G77:H77)=0,"План",IF(AND(ISNUMBER(G77),ISNUMBER(H77),G77&gt;=0,H77&gt;=0),"План и факт","Исправьте"))))))</x:f>
      </x:c>
    </x:row>
    <x:row r="78" ht="22" customHeight="1">
      <x:c r="B78" s="26"/>
      <x:c r="C78" s="25"/>
      <x:c r="D78" s="33"/>
      <x:c r="E78" s="33"/>
      <x:c r="F78" s="27" t="str">
        <x:f>IF(L78="","",IF(OR(L78="Исправьте",L78="Дубликат"),"н/д",D78*E78))</x:f>
      </x:c>
      <x:c r="G78" s="33"/>
      <x:c r="H78" s="33"/>
      <x:c r="I78" s="27" t="str">
        <x:f>IF(OR(L78="",L78="План"),"",IF(L78="План и факт",G78*H78,"н/д"))</x:f>
      </x:c>
      <x:c r="J78" s="27" t="str">
        <x:f>IF(OR(L78="",L78="План"),"",IF(COUNT(F78,I78)=2,I78-F78,"н/д"))</x:f>
      </x:c>
      <x:c r="K78" s="28" t="str">
        <x:f>IF(OR(L78="",L78="План"),"",IF(COUNT(F78,J78)&lt;2,"н/д",IF(F78=0,"н/д",J78/F78)))</x:f>
      </x:c>
      <x:c r="L78" s="2" t="str">
        <x:f>IF(COUNTA(B78:E78,G78:H78)=0,"",IF(OR(NOT(ISNUMBER(B78)),C78="",NOT(ISNUMBER(D78)),NOT(ISNUMBER(E78)),D78&lt;0,E78&lt;0),"Исправьте",IF(DAY(B78)&lt;&gt;1,"Исправьте",IF(COUNTIFS($B$9:$B$248,B78,$C$9:$C$248,C78)&gt;1,"Дубликат",IF(COUNTA(G78:H78)=0,"План",IF(AND(ISNUMBER(G78),ISNUMBER(H78),G78&gt;=0,H78&gt;=0),"План и факт","Исправьте"))))))</x:f>
      </x:c>
    </x:row>
    <x:row r="79" ht="22" customHeight="1">
      <x:c r="B79" s="26"/>
      <x:c r="C79" s="25"/>
      <x:c r="D79" s="33"/>
      <x:c r="E79" s="33"/>
      <x:c r="F79" s="27" t="str">
        <x:f>IF(L79="","",IF(OR(L79="Исправьте",L79="Дубликат"),"н/д",D79*E79))</x:f>
      </x:c>
      <x:c r="G79" s="33"/>
      <x:c r="H79" s="33"/>
      <x:c r="I79" s="27" t="str">
        <x:f>IF(OR(L79="",L79="План"),"",IF(L79="План и факт",G79*H79,"н/д"))</x:f>
      </x:c>
      <x:c r="J79" s="27" t="str">
        <x:f>IF(OR(L79="",L79="План"),"",IF(COUNT(F79,I79)=2,I79-F79,"н/д"))</x:f>
      </x:c>
      <x:c r="K79" s="28" t="str">
        <x:f>IF(OR(L79="",L79="План"),"",IF(COUNT(F79,J79)&lt;2,"н/д",IF(F79=0,"н/д",J79/F79)))</x:f>
      </x:c>
      <x:c r="L79" s="2" t="str">
        <x:f>IF(COUNTA(B79:E79,G79:H79)=0,"",IF(OR(NOT(ISNUMBER(B79)),C79="",NOT(ISNUMBER(D79)),NOT(ISNUMBER(E79)),D79&lt;0,E79&lt;0),"Исправьте",IF(DAY(B79)&lt;&gt;1,"Исправьте",IF(COUNTIFS($B$9:$B$248,B79,$C$9:$C$248,C79)&gt;1,"Дубликат",IF(COUNTA(G79:H79)=0,"План",IF(AND(ISNUMBER(G79),ISNUMBER(H79),G79&gt;=0,H79&gt;=0),"План и факт","Исправьте"))))))</x:f>
      </x:c>
    </x:row>
    <x:row r="80" ht="22" customHeight="1">
      <x:c r="B80" s="26"/>
      <x:c r="C80" s="25"/>
      <x:c r="D80" s="33"/>
      <x:c r="E80" s="33"/>
      <x:c r="F80" s="27" t="str">
        <x:f>IF(L80="","",IF(OR(L80="Исправьте",L80="Дубликат"),"н/д",D80*E80))</x:f>
      </x:c>
      <x:c r="G80" s="33"/>
      <x:c r="H80" s="33"/>
      <x:c r="I80" s="27" t="str">
        <x:f>IF(OR(L80="",L80="План"),"",IF(L80="План и факт",G80*H80,"н/д"))</x:f>
      </x:c>
      <x:c r="J80" s="27" t="str">
        <x:f>IF(OR(L80="",L80="План"),"",IF(COUNT(F80,I80)=2,I80-F80,"н/д"))</x:f>
      </x:c>
      <x:c r="K80" s="28" t="str">
        <x:f>IF(OR(L80="",L80="План"),"",IF(COUNT(F80,J80)&lt;2,"н/д",IF(F80=0,"н/д",J80/F80)))</x:f>
      </x:c>
      <x:c r="L80" s="2" t="str">
        <x:f>IF(COUNTA(B80:E80,G80:H80)=0,"",IF(OR(NOT(ISNUMBER(B80)),C80="",NOT(ISNUMBER(D80)),NOT(ISNUMBER(E80)),D80&lt;0,E80&lt;0),"Исправьте",IF(DAY(B80)&lt;&gt;1,"Исправьте",IF(COUNTIFS($B$9:$B$248,B80,$C$9:$C$248,C80)&gt;1,"Дубликат",IF(COUNTA(G80:H80)=0,"План",IF(AND(ISNUMBER(G80),ISNUMBER(H80),G80&gt;=0,H80&gt;=0),"План и факт","Исправьте"))))))</x:f>
      </x:c>
    </x:row>
    <x:row r="81" ht="22" customHeight="1">
      <x:c r="B81" s="26"/>
      <x:c r="C81" s="25"/>
      <x:c r="D81" s="33"/>
      <x:c r="E81" s="33"/>
      <x:c r="F81" s="27" t="str">
        <x:f>IF(L81="","",IF(OR(L81="Исправьте",L81="Дубликат"),"н/д",D81*E81))</x:f>
      </x:c>
      <x:c r="G81" s="33"/>
      <x:c r="H81" s="33"/>
      <x:c r="I81" s="27" t="str">
        <x:f>IF(OR(L81="",L81="План"),"",IF(L81="План и факт",G81*H81,"н/д"))</x:f>
      </x:c>
      <x:c r="J81" s="27" t="str">
        <x:f>IF(OR(L81="",L81="План"),"",IF(COUNT(F81,I81)=2,I81-F81,"н/д"))</x:f>
      </x:c>
      <x:c r="K81" s="28" t="str">
        <x:f>IF(OR(L81="",L81="План"),"",IF(COUNT(F81,J81)&lt;2,"н/д",IF(F81=0,"н/д",J81/F81)))</x:f>
      </x:c>
      <x:c r="L81" s="2" t="str">
        <x:f>IF(COUNTA(B81:E81,G81:H81)=0,"",IF(OR(NOT(ISNUMBER(B81)),C81="",NOT(ISNUMBER(D81)),NOT(ISNUMBER(E81)),D81&lt;0,E81&lt;0),"Исправьте",IF(DAY(B81)&lt;&gt;1,"Исправьте",IF(COUNTIFS($B$9:$B$248,B81,$C$9:$C$248,C81)&gt;1,"Дубликат",IF(COUNTA(G81:H81)=0,"План",IF(AND(ISNUMBER(G81),ISNUMBER(H81),G81&gt;=0,H81&gt;=0),"План и факт","Исправьте"))))))</x:f>
      </x:c>
    </x:row>
    <x:row r="82" ht="22" customHeight="1">
      <x:c r="B82" s="26"/>
      <x:c r="C82" s="25"/>
      <x:c r="D82" s="33"/>
      <x:c r="E82" s="33"/>
      <x:c r="F82" s="27" t="str">
        <x:f>IF(L82="","",IF(OR(L82="Исправьте",L82="Дубликат"),"н/д",D82*E82))</x:f>
      </x:c>
      <x:c r="G82" s="33"/>
      <x:c r="H82" s="33"/>
      <x:c r="I82" s="27" t="str">
        <x:f>IF(OR(L82="",L82="План"),"",IF(L82="План и факт",G82*H82,"н/д"))</x:f>
      </x:c>
      <x:c r="J82" s="27" t="str">
        <x:f>IF(OR(L82="",L82="План"),"",IF(COUNT(F82,I82)=2,I82-F82,"н/д"))</x:f>
      </x:c>
      <x:c r="K82" s="28" t="str">
        <x:f>IF(OR(L82="",L82="План"),"",IF(COUNT(F82,J82)&lt;2,"н/д",IF(F82=0,"н/д",J82/F82)))</x:f>
      </x:c>
      <x:c r="L82" s="2" t="str">
        <x:f>IF(COUNTA(B82:E82,G82:H82)=0,"",IF(OR(NOT(ISNUMBER(B82)),C82="",NOT(ISNUMBER(D82)),NOT(ISNUMBER(E82)),D82&lt;0,E82&lt;0),"Исправьте",IF(DAY(B82)&lt;&gt;1,"Исправьте",IF(COUNTIFS($B$9:$B$248,B82,$C$9:$C$248,C82)&gt;1,"Дубликат",IF(COUNTA(G82:H82)=0,"План",IF(AND(ISNUMBER(G82),ISNUMBER(H82),G82&gt;=0,H82&gt;=0),"План и факт","Исправьте"))))))</x:f>
      </x:c>
    </x:row>
    <x:row r="83" ht="22" customHeight="1">
      <x:c r="B83" s="26"/>
      <x:c r="C83" s="25"/>
      <x:c r="D83" s="33"/>
      <x:c r="E83" s="33"/>
      <x:c r="F83" s="27" t="str">
        <x:f>IF(L83="","",IF(OR(L83="Исправьте",L83="Дубликат"),"н/д",D83*E83))</x:f>
      </x:c>
      <x:c r="G83" s="33"/>
      <x:c r="H83" s="33"/>
      <x:c r="I83" s="27" t="str">
        <x:f>IF(OR(L83="",L83="План"),"",IF(L83="План и факт",G83*H83,"н/д"))</x:f>
      </x:c>
      <x:c r="J83" s="27" t="str">
        <x:f>IF(OR(L83="",L83="План"),"",IF(COUNT(F83,I83)=2,I83-F83,"н/д"))</x:f>
      </x:c>
      <x:c r="K83" s="28" t="str">
        <x:f>IF(OR(L83="",L83="План"),"",IF(COUNT(F83,J83)&lt;2,"н/д",IF(F83=0,"н/д",J83/F83)))</x:f>
      </x:c>
      <x:c r="L83" s="2" t="str">
        <x:f>IF(COUNTA(B83:E83,G83:H83)=0,"",IF(OR(NOT(ISNUMBER(B83)),C83="",NOT(ISNUMBER(D83)),NOT(ISNUMBER(E83)),D83&lt;0,E83&lt;0),"Исправьте",IF(DAY(B83)&lt;&gt;1,"Исправьте",IF(COUNTIFS($B$9:$B$248,B83,$C$9:$C$248,C83)&gt;1,"Дубликат",IF(COUNTA(G83:H83)=0,"План",IF(AND(ISNUMBER(G83),ISNUMBER(H83),G83&gt;=0,H83&gt;=0),"План и факт","Исправьте"))))))</x:f>
      </x:c>
    </x:row>
    <x:row r="84" ht="22" customHeight="1">
      <x:c r="B84" s="26"/>
      <x:c r="C84" s="25"/>
      <x:c r="D84" s="33"/>
      <x:c r="E84" s="33"/>
      <x:c r="F84" s="27" t="str">
        <x:f>IF(L84="","",IF(OR(L84="Исправьте",L84="Дубликат"),"н/д",D84*E84))</x:f>
      </x:c>
      <x:c r="G84" s="33"/>
      <x:c r="H84" s="33"/>
      <x:c r="I84" s="27" t="str">
        <x:f>IF(OR(L84="",L84="План"),"",IF(L84="План и факт",G84*H84,"н/д"))</x:f>
      </x:c>
      <x:c r="J84" s="27" t="str">
        <x:f>IF(OR(L84="",L84="План"),"",IF(COUNT(F84,I84)=2,I84-F84,"н/д"))</x:f>
      </x:c>
      <x:c r="K84" s="28" t="str">
        <x:f>IF(OR(L84="",L84="План"),"",IF(COUNT(F84,J84)&lt;2,"н/д",IF(F84=0,"н/д",J84/F84)))</x:f>
      </x:c>
      <x:c r="L84" s="2" t="str">
        <x:f>IF(COUNTA(B84:E84,G84:H84)=0,"",IF(OR(NOT(ISNUMBER(B84)),C84="",NOT(ISNUMBER(D84)),NOT(ISNUMBER(E84)),D84&lt;0,E84&lt;0),"Исправьте",IF(DAY(B84)&lt;&gt;1,"Исправьте",IF(COUNTIFS($B$9:$B$248,B84,$C$9:$C$248,C84)&gt;1,"Дубликат",IF(COUNTA(G84:H84)=0,"План",IF(AND(ISNUMBER(G84),ISNUMBER(H84),G84&gt;=0,H84&gt;=0),"План и факт","Исправьте"))))))</x:f>
      </x:c>
    </x:row>
    <x:row r="85" ht="22" customHeight="1">
      <x:c r="B85" s="26"/>
      <x:c r="C85" s="25"/>
      <x:c r="D85" s="33"/>
      <x:c r="E85" s="33"/>
      <x:c r="F85" s="27" t="str">
        <x:f>IF(L85="","",IF(OR(L85="Исправьте",L85="Дубликат"),"н/д",D85*E85))</x:f>
      </x:c>
      <x:c r="G85" s="33"/>
      <x:c r="H85" s="33"/>
      <x:c r="I85" s="27" t="str">
        <x:f>IF(OR(L85="",L85="План"),"",IF(L85="План и факт",G85*H85,"н/д"))</x:f>
      </x:c>
      <x:c r="J85" s="27" t="str">
        <x:f>IF(OR(L85="",L85="План"),"",IF(COUNT(F85,I85)=2,I85-F85,"н/д"))</x:f>
      </x:c>
      <x:c r="K85" s="28" t="str">
        <x:f>IF(OR(L85="",L85="План"),"",IF(COUNT(F85,J85)&lt;2,"н/д",IF(F85=0,"н/д",J85/F85)))</x:f>
      </x:c>
      <x:c r="L85" s="2" t="str">
        <x:f>IF(COUNTA(B85:E85,G85:H85)=0,"",IF(OR(NOT(ISNUMBER(B85)),C85="",NOT(ISNUMBER(D85)),NOT(ISNUMBER(E85)),D85&lt;0,E85&lt;0),"Исправьте",IF(DAY(B85)&lt;&gt;1,"Исправьте",IF(COUNTIFS($B$9:$B$248,B85,$C$9:$C$248,C85)&gt;1,"Дубликат",IF(COUNTA(G85:H85)=0,"План",IF(AND(ISNUMBER(G85),ISNUMBER(H85),G85&gt;=0,H85&gt;=0),"План и факт","Исправьте"))))))</x:f>
      </x:c>
    </x:row>
    <x:row r="86" ht="22" customHeight="1">
      <x:c r="B86" s="26"/>
      <x:c r="C86" s="25"/>
      <x:c r="D86" s="33"/>
      <x:c r="E86" s="33"/>
      <x:c r="F86" s="27" t="str">
        <x:f>IF(L86="","",IF(OR(L86="Исправьте",L86="Дубликат"),"н/д",D86*E86))</x:f>
      </x:c>
      <x:c r="G86" s="33"/>
      <x:c r="H86" s="33"/>
      <x:c r="I86" s="27" t="str">
        <x:f>IF(OR(L86="",L86="План"),"",IF(L86="План и факт",G86*H86,"н/д"))</x:f>
      </x:c>
      <x:c r="J86" s="27" t="str">
        <x:f>IF(OR(L86="",L86="План"),"",IF(COUNT(F86,I86)=2,I86-F86,"н/д"))</x:f>
      </x:c>
      <x:c r="K86" s="28" t="str">
        <x:f>IF(OR(L86="",L86="План"),"",IF(COUNT(F86,J86)&lt;2,"н/д",IF(F86=0,"н/д",J86/F86)))</x:f>
      </x:c>
      <x:c r="L86" s="2" t="str">
        <x:f>IF(COUNTA(B86:E86,G86:H86)=0,"",IF(OR(NOT(ISNUMBER(B86)),C86="",NOT(ISNUMBER(D86)),NOT(ISNUMBER(E86)),D86&lt;0,E86&lt;0),"Исправьте",IF(DAY(B86)&lt;&gt;1,"Исправьте",IF(COUNTIFS($B$9:$B$248,B86,$C$9:$C$248,C86)&gt;1,"Дубликат",IF(COUNTA(G86:H86)=0,"План",IF(AND(ISNUMBER(G86),ISNUMBER(H86),G86&gt;=0,H86&gt;=0),"План и факт","Исправьте"))))))</x:f>
      </x:c>
    </x:row>
    <x:row r="87" ht="22" customHeight="1">
      <x:c r="B87" s="26"/>
      <x:c r="C87" s="25"/>
      <x:c r="D87" s="33"/>
      <x:c r="E87" s="33"/>
      <x:c r="F87" s="27" t="str">
        <x:f>IF(L87="","",IF(OR(L87="Исправьте",L87="Дубликат"),"н/д",D87*E87))</x:f>
      </x:c>
      <x:c r="G87" s="33"/>
      <x:c r="H87" s="33"/>
      <x:c r="I87" s="27" t="str">
        <x:f>IF(OR(L87="",L87="План"),"",IF(L87="План и факт",G87*H87,"н/д"))</x:f>
      </x:c>
      <x:c r="J87" s="27" t="str">
        <x:f>IF(OR(L87="",L87="План"),"",IF(COUNT(F87,I87)=2,I87-F87,"н/д"))</x:f>
      </x:c>
      <x:c r="K87" s="28" t="str">
        <x:f>IF(OR(L87="",L87="План"),"",IF(COUNT(F87,J87)&lt;2,"н/д",IF(F87=0,"н/д",J87/F87)))</x:f>
      </x:c>
      <x:c r="L87" s="2" t="str">
        <x:f>IF(COUNTA(B87:E87,G87:H87)=0,"",IF(OR(NOT(ISNUMBER(B87)),C87="",NOT(ISNUMBER(D87)),NOT(ISNUMBER(E87)),D87&lt;0,E87&lt;0),"Исправьте",IF(DAY(B87)&lt;&gt;1,"Исправьте",IF(COUNTIFS($B$9:$B$248,B87,$C$9:$C$248,C87)&gt;1,"Дубликат",IF(COUNTA(G87:H87)=0,"План",IF(AND(ISNUMBER(G87),ISNUMBER(H87),G87&gt;=0,H87&gt;=0),"План и факт","Исправьте"))))))</x:f>
      </x:c>
    </x:row>
    <x:row r="88" ht="22" customHeight="1">
      <x:c r="B88" s="26"/>
      <x:c r="C88" s="25"/>
      <x:c r="D88" s="33"/>
      <x:c r="E88" s="33"/>
      <x:c r="F88" s="27" t="str">
        <x:f>IF(L88="","",IF(OR(L88="Исправьте",L88="Дубликат"),"н/д",D88*E88))</x:f>
      </x:c>
      <x:c r="G88" s="33"/>
      <x:c r="H88" s="33"/>
      <x:c r="I88" s="27" t="str">
        <x:f>IF(OR(L88="",L88="План"),"",IF(L88="План и факт",G88*H88,"н/д"))</x:f>
      </x:c>
      <x:c r="J88" s="27" t="str">
        <x:f>IF(OR(L88="",L88="План"),"",IF(COUNT(F88,I88)=2,I88-F88,"н/д"))</x:f>
      </x:c>
      <x:c r="K88" s="28" t="str">
        <x:f>IF(OR(L88="",L88="План"),"",IF(COUNT(F88,J88)&lt;2,"н/д",IF(F88=0,"н/д",J88/F88)))</x:f>
      </x:c>
      <x:c r="L88" s="2" t="str">
        <x:f>IF(COUNTA(B88:E88,G88:H88)=0,"",IF(OR(NOT(ISNUMBER(B88)),C88="",NOT(ISNUMBER(D88)),NOT(ISNUMBER(E88)),D88&lt;0,E88&lt;0),"Исправьте",IF(DAY(B88)&lt;&gt;1,"Исправьте",IF(COUNTIFS($B$9:$B$248,B88,$C$9:$C$248,C88)&gt;1,"Дубликат",IF(COUNTA(G88:H88)=0,"План",IF(AND(ISNUMBER(G88),ISNUMBER(H88),G88&gt;=0,H88&gt;=0),"План и факт","Исправьте"))))))</x:f>
      </x:c>
    </x:row>
    <x:row r="89" ht="22" customHeight="1">
      <x:c r="B89" s="26"/>
      <x:c r="C89" s="25"/>
      <x:c r="D89" s="33"/>
      <x:c r="E89" s="33"/>
      <x:c r="F89" s="27" t="str">
        <x:f>IF(L89="","",IF(OR(L89="Исправьте",L89="Дубликат"),"н/д",D89*E89))</x:f>
      </x:c>
      <x:c r="G89" s="33"/>
      <x:c r="H89" s="33"/>
      <x:c r="I89" s="27" t="str">
        <x:f>IF(OR(L89="",L89="План"),"",IF(L89="План и факт",G89*H89,"н/д"))</x:f>
      </x:c>
      <x:c r="J89" s="27" t="str">
        <x:f>IF(OR(L89="",L89="План"),"",IF(COUNT(F89,I89)=2,I89-F89,"н/д"))</x:f>
      </x:c>
      <x:c r="K89" s="28" t="str">
        <x:f>IF(OR(L89="",L89="План"),"",IF(COUNT(F89,J89)&lt;2,"н/д",IF(F89=0,"н/д",J89/F89)))</x:f>
      </x:c>
      <x:c r="L89" s="2" t="str">
        <x:f>IF(COUNTA(B89:E89,G89:H89)=0,"",IF(OR(NOT(ISNUMBER(B89)),C89="",NOT(ISNUMBER(D89)),NOT(ISNUMBER(E89)),D89&lt;0,E89&lt;0),"Исправьте",IF(DAY(B89)&lt;&gt;1,"Исправьте",IF(COUNTIFS($B$9:$B$248,B89,$C$9:$C$248,C89)&gt;1,"Дубликат",IF(COUNTA(G89:H89)=0,"План",IF(AND(ISNUMBER(G89),ISNUMBER(H89),G89&gt;=0,H89&gt;=0),"План и факт","Исправьте"))))))</x:f>
      </x:c>
    </x:row>
    <x:row r="90" ht="22" customHeight="1">
      <x:c r="B90" s="26"/>
      <x:c r="C90" s="25"/>
      <x:c r="D90" s="33"/>
      <x:c r="E90" s="33"/>
      <x:c r="F90" s="27" t="str">
        <x:f>IF(L90="","",IF(OR(L90="Исправьте",L90="Дубликат"),"н/д",D90*E90))</x:f>
      </x:c>
      <x:c r="G90" s="33"/>
      <x:c r="H90" s="33"/>
      <x:c r="I90" s="27" t="str">
        <x:f>IF(OR(L90="",L90="План"),"",IF(L90="План и факт",G90*H90,"н/д"))</x:f>
      </x:c>
      <x:c r="J90" s="27" t="str">
        <x:f>IF(OR(L90="",L90="План"),"",IF(COUNT(F90,I90)=2,I90-F90,"н/д"))</x:f>
      </x:c>
      <x:c r="K90" s="28" t="str">
        <x:f>IF(OR(L90="",L90="План"),"",IF(COUNT(F90,J90)&lt;2,"н/д",IF(F90=0,"н/д",J90/F90)))</x:f>
      </x:c>
      <x:c r="L90" s="2" t="str">
        <x:f>IF(COUNTA(B90:E90,G90:H90)=0,"",IF(OR(NOT(ISNUMBER(B90)),C90="",NOT(ISNUMBER(D90)),NOT(ISNUMBER(E90)),D90&lt;0,E90&lt;0),"Исправьте",IF(DAY(B90)&lt;&gt;1,"Исправьте",IF(COUNTIFS($B$9:$B$248,B90,$C$9:$C$248,C90)&gt;1,"Дубликат",IF(COUNTA(G90:H90)=0,"План",IF(AND(ISNUMBER(G90),ISNUMBER(H90),G90&gt;=0,H90&gt;=0),"План и факт","Исправьте"))))))</x:f>
      </x:c>
    </x:row>
    <x:row r="91" ht="22" customHeight="1">
      <x:c r="B91" s="26"/>
      <x:c r="C91" s="25"/>
      <x:c r="D91" s="33"/>
      <x:c r="E91" s="33"/>
      <x:c r="F91" s="27" t="str">
        <x:f>IF(L91="","",IF(OR(L91="Исправьте",L91="Дубликат"),"н/д",D91*E91))</x:f>
      </x:c>
      <x:c r="G91" s="33"/>
      <x:c r="H91" s="33"/>
      <x:c r="I91" s="27" t="str">
        <x:f>IF(OR(L91="",L91="План"),"",IF(L91="План и факт",G91*H91,"н/д"))</x:f>
      </x:c>
      <x:c r="J91" s="27" t="str">
        <x:f>IF(OR(L91="",L91="План"),"",IF(COUNT(F91,I91)=2,I91-F91,"н/д"))</x:f>
      </x:c>
      <x:c r="K91" s="28" t="str">
        <x:f>IF(OR(L91="",L91="План"),"",IF(COUNT(F91,J91)&lt;2,"н/д",IF(F91=0,"н/д",J91/F91)))</x:f>
      </x:c>
      <x:c r="L91" s="2" t="str">
        <x:f>IF(COUNTA(B91:E91,G91:H91)=0,"",IF(OR(NOT(ISNUMBER(B91)),C91="",NOT(ISNUMBER(D91)),NOT(ISNUMBER(E91)),D91&lt;0,E91&lt;0),"Исправьте",IF(DAY(B91)&lt;&gt;1,"Исправьте",IF(COUNTIFS($B$9:$B$248,B91,$C$9:$C$248,C91)&gt;1,"Дубликат",IF(COUNTA(G91:H91)=0,"План",IF(AND(ISNUMBER(G91),ISNUMBER(H91),G91&gt;=0,H91&gt;=0),"План и факт","Исправьте"))))))</x:f>
      </x:c>
    </x:row>
    <x:row r="92" ht="22" customHeight="1">
      <x:c r="B92" s="26"/>
      <x:c r="C92" s="25"/>
      <x:c r="D92" s="33"/>
      <x:c r="E92" s="33"/>
      <x:c r="F92" s="27" t="str">
        <x:f>IF(L92="","",IF(OR(L92="Исправьте",L92="Дубликат"),"н/д",D92*E92))</x:f>
      </x:c>
      <x:c r="G92" s="33"/>
      <x:c r="H92" s="33"/>
      <x:c r="I92" s="27" t="str">
        <x:f>IF(OR(L92="",L92="План"),"",IF(L92="План и факт",G92*H92,"н/д"))</x:f>
      </x:c>
      <x:c r="J92" s="27" t="str">
        <x:f>IF(OR(L92="",L92="План"),"",IF(COUNT(F92,I92)=2,I92-F92,"н/д"))</x:f>
      </x:c>
      <x:c r="K92" s="28" t="str">
        <x:f>IF(OR(L92="",L92="План"),"",IF(COUNT(F92,J92)&lt;2,"н/д",IF(F92=0,"н/д",J92/F92)))</x:f>
      </x:c>
      <x:c r="L92" s="2" t="str">
        <x:f>IF(COUNTA(B92:E92,G92:H92)=0,"",IF(OR(NOT(ISNUMBER(B92)),C92="",NOT(ISNUMBER(D92)),NOT(ISNUMBER(E92)),D92&lt;0,E92&lt;0),"Исправьте",IF(DAY(B92)&lt;&gt;1,"Исправьте",IF(COUNTIFS($B$9:$B$248,B92,$C$9:$C$248,C92)&gt;1,"Дубликат",IF(COUNTA(G92:H92)=0,"План",IF(AND(ISNUMBER(G92),ISNUMBER(H92),G92&gt;=0,H92&gt;=0),"План и факт","Исправьте"))))))</x:f>
      </x:c>
    </x:row>
    <x:row r="93" ht="22" customHeight="1">
      <x:c r="B93" s="26"/>
      <x:c r="C93" s="25"/>
      <x:c r="D93" s="33"/>
      <x:c r="E93" s="33"/>
      <x:c r="F93" s="27" t="str">
        <x:f>IF(L93="","",IF(OR(L93="Исправьте",L93="Дубликат"),"н/д",D93*E93))</x:f>
      </x:c>
      <x:c r="G93" s="33"/>
      <x:c r="H93" s="33"/>
      <x:c r="I93" s="27" t="str">
        <x:f>IF(OR(L93="",L93="План"),"",IF(L93="План и факт",G93*H93,"н/д"))</x:f>
      </x:c>
      <x:c r="J93" s="27" t="str">
        <x:f>IF(OR(L93="",L93="План"),"",IF(COUNT(F93,I93)=2,I93-F93,"н/д"))</x:f>
      </x:c>
      <x:c r="K93" s="28" t="str">
        <x:f>IF(OR(L93="",L93="План"),"",IF(COUNT(F93,J93)&lt;2,"н/д",IF(F93=0,"н/д",J93/F93)))</x:f>
      </x:c>
      <x:c r="L93" s="2" t="str">
        <x:f>IF(COUNTA(B93:E93,G93:H93)=0,"",IF(OR(NOT(ISNUMBER(B93)),C93="",NOT(ISNUMBER(D93)),NOT(ISNUMBER(E93)),D93&lt;0,E93&lt;0),"Исправьте",IF(DAY(B93)&lt;&gt;1,"Исправьте",IF(COUNTIFS($B$9:$B$248,B93,$C$9:$C$248,C93)&gt;1,"Дубликат",IF(COUNTA(G93:H93)=0,"План",IF(AND(ISNUMBER(G93),ISNUMBER(H93),G93&gt;=0,H93&gt;=0),"План и факт","Исправьте"))))))</x:f>
      </x:c>
    </x:row>
    <x:row r="94" ht="22" customHeight="1">
      <x:c r="B94" s="26"/>
      <x:c r="C94" s="25"/>
      <x:c r="D94" s="33"/>
      <x:c r="E94" s="33"/>
      <x:c r="F94" s="27" t="str">
        <x:f>IF(L94="","",IF(OR(L94="Исправьте",L94="Дубликат"),"н/д",D94*E94))</x:f>
      </x:c>
      <x:c r="G94" s="33"/>
      <x:c r="H94" s="33"/>
      <x:c r="I94" s="27" t="str">
        <x:f>IF(OR(L94="",L94="План"),"",IF(L94="План и факт",G94*H94,"н/д"))</x:f>
      </x:c>
      <x:c r="J94" s="27" t="str">
        <x:f>IF(OR(L94="",L94="План"),"",IF(COUNT(F94,I94)=2,I94-F94,"н/д"))</x:f>
      </x:c>
      <x:c r="K94" s="28" t="str">
        <x:f>IF(OR(L94="",L94="План"),"",IF(COUNT(F94,J94)&lt;2,"н/д",IF(F94=0,"н/д",J94/F94)))</x:f>
      </x:c>
      <x:c r="L94" s="2" t="str">
        <x:f>IF(COUNTA(B94:E94,G94:H94)=0,"",IF(OR(NOT(ISNUMBER(B94)),C94="",NOT(ISNUMBER(D94)),NOT(ISNUMBER(E94)),D94&lt;0,E94&lt;0),"Исправьте",IF(DAY(B94)&lt;&gt;1,"Исправьте",IF(COUNTIFS($B$9:$B$248,B94,$C$9:$C$248,C94)&gt;1,"Дубликат",IF(COUNTA(G94:H94)=0,"План",IF(AND(ISNUMBER(G94),ISNUMBER(H94),G94&gt;=0,H94&gt;=0),"План и факт","Исправьте"))))))</x:f>
      </x:c>
    </x:row>
    <x:row r="95" ht="22" customHeight="1">
      <x:c r="B95" s="26"/>
      <x:c r="C95" s="25"/>
      <x:c r="D95" s="33"/>
      <x:c r="E95" s="33"/>
      <x:c r="F95" s="27" t="str">
        <x:f>IF(L95="","",IF(OR(L95="Исправьте",L95="Дубликат"),"н/д",D95*E95))</x:f>
      </x:c>
      <x:c r="G95" s="33"/>
      <x:c r="H95" s="33"/>
      <x:c r="I95" s="27" t="str">
        <x:f>IF(OR(L95="",L95="План"),"",IF(L95="План и факт",G95*H95,"н/д"))</x:f>
      </x:c>
      <x:c r="J95" s="27" t="str">
        <x:f>IF(OR(L95="",L95="План"),"",IF(COUNT(F95,I95)=2,I95-F95,"н/д"))</x:f>
      </x:c>
      <x:c r="K95" s="28" t="str">
        <x:f>IF(OR(L95="",L95="План"),"",IF(COUNT(F95,J95)&lt;2,"н/д",IF(F95=0,"н/д",J95/F95)))</x:f>
      </x:c>
      <x:c r="L95" s="2" t="str">
        <x:f>IF(COUNTA(B95:E95,G95:H95)=0,"",IF(OR(NOT(ISNUMBER(B95)),C95="",NOT(ISNUMBER(D95)),NOT(ISNUMBER(E95)),D95&lt;0,E95&lt;0),"Исправьте",IF(DAY(B95)&lt;&gt;1,"Исправьте",IF(COUNTIFS($B$9:$B$248,B95,$C$9:$C$248,C95)&gt;1,"Дубликат",IF(COUNTA(G95:H95)=0,"План",IF(AND(ISNUMBER(G95),ISNUMBER(H95),G95&gt;=0,H95&gt;=0),"План и факт","Исправьте"))))))</x:f>
      </x:c>
    </x:row>
    <x:row r="96" ht="22" customHeight="1">
      <x:c r="B96" s="26"/>
      <x:c r="C96" s="25"/>
      <x:c r="D96" s="33"/>
      <x:c r="E96" s="33"/>
      <x:c r="F96" s="27" t="str">
        <x:f>IF(L96="","",IF(OR(L96="Исправьте",L96="Дубликат"),"н/д",D96*E96))</x:f>
      </x:c>
      <x:c r="G96" s="33"/>
      <x:c r="H96" s="33"/>
      <x:c r="I96" s="27" t="str">
        <x:f>IF(OR(L96="",L96="План"),"",IF(L96="План и факт",G96*H96,"н/д"))</x:f>
      </x:c>
      <x:c r="J96" s="27" t="str">
        <x:f>IF(OR(L96="",L96="План"),"",IF(COUNT(F96,I96)=2,I96-F96,"н/д"))</x:f>
      </x:c>
      <x:c r="K96" s="28" t="str">
        <x:f>IF(OR(L96="",L96="План"),"",IF(COUNT(F96,J96)&lt;2,"н/д",IF(F96=0,"н/д",J96/F96)))</x:f>
      </x:c>
      <x:c r="L96" s="2" t="str">
        <x:f>IF(COUNTA(B96:E96,G96:H96)=0,"",IF(OR(NOT(ISNUMBER(B96)),C96="",NOT(ISNUMBER(D96)),NOT(ISNUMBER(E96)),D96&lt;0,E96&lt;0),"Исправьте",IF(DAY(B96)&lt;&gt;1,"Исправьте",IF(COUNTIFS($B$9:$B$248,B96,$C$9:$C$248,C96)&gt;1,"Дубликат",IF(COUNTA(G96:H96)=0,"План",IF(AND(ISNUMBER(G96),ISNUMBER(H96),G96&gt;=0,H96&gt;=0),"План и факт","Исправьте"))))))</x:f>
      </x:c>
    </x:row>
    <x:row r="97" ht="22" customHeight="1">
      <x:c r="B97" s="26"/>
      <x:c r="C97" s="25"/>
      <x:c r="D97" s="33"/>
      <x:c r="E97" s="33"/>
      <x:c r="F97" s="27" t="str">
        <x:f>IF(L97="","",IF(OR(L97="Исправьте",L97="Дубликат"),"н/д",D97*E97))</x:f>
      </x:c>
      <x:c r="G97" s="33"/>
      <x:c r="H97" s="33"/>
      <x:c r="I97" s="27" t="str">
        <x:f>IF(OR(L97="",L97="План"),"",IF(L97="План и факт",G97*H97,"н/д"))</x:f>
      </x:c>
      <x:c r="J97" s="27" t="str">
        <x:f>IF(OR(L97="",L97="План"),"",IF(COUNT(F97,I97)=2,I97-F97,"н/д"))</x:f>
      </x:c>
      <x:c r="K97" s="28" t="str">
        <x:f>IF(OR(L97="",L97="План"),"",IF(COUNT(F97,J97)&lt;2,"н/д",IF(F97=0,"н/д",J97/F97)))</x:f>
      </x:c>
      <x:c r="L97" s="2" t="str">
        <x:f>IF(COUNTA(B97:E97,G97:H97)=0,"",IF(OR(NOT(ISNUMBER(B97)),C97="",NOT(ISNUMBER(D97)),NOT(ISNUMBER(E97)),D97&lt;0,E97&lt;0),"Исправьте",IF(DAY(B97)&lt;&gt;1,"Исправьте",IF(COUNTIFS($B$9:$B$248,B97,$C$9:$C$248,C97)&gt;1,"Дубликат",IF(COUNTA(G97:H97)=0,"План",IF(AND(ISNUMBER(G97),ISNUMBER(H97),G97&gt;=0,H97&gt;=0),"План и факт","Исправьте"))))))</x:f>
      </x:c>
    </x:row>
    <x:row r="98" ht="22" customHeight="1">
      <x:c r="B98" s="26"/>
      <x:c r="C98" s="25"/>
      <x:c r="D98" s="33"/>
      <x:c r="E98" s="33"/>
      <x:c r="F98" s="27" t="str">
        <x:f>IF(L98="","",IF(OR(L98="Исправьте",L98="Дубликат"),"н/д",D98*E98))</x:f>
      </x:c>
      <x:c r="G98" s="33"/>
      <x:c r="H98" s="33"/>
      <x:c r="I98" s="27" t="str">
        <x:f>IF(OR(L98="",L98="План"),"",IF(L98="План и факт",G98*H98,"н/д"))</x:f>
      </x:c>
      <x:c r="J98" s="27" t="str">
        <x:f>IF(OR(L98="",L98="План"),"",IF(COUNT(F98,I98)=2,I98-F98,"н/д"))</x:f>
      </x:c>
      <x:c r="K98" s="28" t="str">
        <x:f>IF(OR(L98="",L98="План"),"",IF(COUNT(F98,J98)&lt;2,"н/д",IF(F98=0,"н/д",J98/F98)))</x:f>
      </x:c>
      <x:c r="L98" s="2" t="str">
        <x:f>IF(COUNTA(B98:E98,G98:H98)=0,"",IF(OR(NOT(ISNUMBER(B98)),C98="",NOT(ISNUMBER(D98)),NOT(ISNUMBER(E98)),D98&lt;0,E98&lt;0),"Исправьте",IF(DAY(B98)&lt;&gt;1,"Исправьте",IF(COUNTIFS($B$9:$B$248,B98,$C$9:$C$248,C98)&gt;1,"Дубликат",IF(COUNTA(G98:H98)=0,"План",IF(AND(ISNUMBER(G98),ISNUMBER(H98),G98&gt;=0,H98&gt;=0),"План и факт","Исправьте"))))))</x:f>
      </x:c>
    </x:row>
    <x:row r="99" ht="22" customHeight="1">
      <x:c r="B99" s="26"/>
      <x:c r="C99" s="25"/>
      <x:c r="D99" s="33"/>
      <x:c r="E99" s="33"/>
      <x:c r="F99" s="27" t="str">
        <x:f>IF(L99="","",IF(OR(L99="Исправьте",L99="Дубликат"),"н/д",D99*E99))</x:f>
      </x:c>
      <x:c r="G99" s="33"/>
      <x:c r="H99" s="33"/>
      <x:c r="I99" s="27" t="str">
        <x:f>IF(OR(L99="",L99="План"),"",IF(L99="План и факт",G99*H99,"н/д"))</x:f>
      </x:c>
      <x:c r="J99" s="27" t="str">
        <x:f>IF(OR(L99="",L99="План"),"",IF(COUNT(F99,I99)=2,I99-F99,"н/д"))</x:f>
      </x:c>
      <x:c r="K99" s="28" t="str">
        <x:f>IF(OR(L99="",L99="План"),"",IF(COUNT(F99,J99)&lt;2,"н/д",IF(F99=0,"н/д",J99/F99)))</x:f>
      </x:c>
      <x:c r="L99" s="2" t="str">
        <x:f>IF(COUNTA(B99:E99,G99:H99)=0,"",IF(OR(NOT(ISNUMBER(B99)),C99="",NOT(ISNUMBER(D99)),NOT(ISNUMBER(E99)),D99&lt;0,E99&lt;0),"Исправьте",IF(DAY(B99)&lt;&gt;1,"Исправьте",IF(COUNTIFS($B$9:$B$248,B99,$C$9:$C$248,C99)&gt;1,"Дубликат",IF(COUNTA(G99:H99)=0,"План",IF(AND(ISNUMBER(G99),ISNUMBER(H99),G99&gt;=0,H99&gt;=0),"План и факт","Исправьте"))))))</x:f>
      </x:c>
    </x:row>
    <x:row r="100" ht="22" customHeight="1">
      <x:c r="B100" s="26"/>
      <x:c r="C100" s="25"/>
      <x:c r="D100" s="33"/>
      <x:c r="E100" s="33"/>
      <x:c r="F100" s="27" t="str">
        <x:f>IF(L100="","",IF(OR(L100="Исправьте",L100="Дубликат"),"н/д",D100*E100))</x:f>
      </x:c>
      <x:c r="G100" s="33"/>
      <x:c r="H100" s="33"/>
      <x:c r="I100" s="27" t="str">
        <x:f>IF(OR(L100="",L100="План"),"",IF(L100="План и факт",G100*H100,"н/д"))</x:f>
      </x:c>
      <x:c r="J100" s="27" t="str">
        <x:f>IF(OR(L100="",L100="План"),"",IF(COUNT(F100,I100)=2,I100-F100,"н/д"))</x:f>
      </x:c>
      <x:c r="K100" s="28" t="str">
        <x:f>IF(OR(L100="",L100="План"),"",IF(COUNT(F100,J100)&lt;2,"н/д",IF(F100=0,"н/д",J100/F100)))</x:f>
      </x:c>
      <x:c r="L100" s="2" t="str">
        <x:f>IF(COUNTA(B100:E100,G100:H100)=0,"",IF(OR(NOT(ISNUMBER(B100)),C100="",NOT(ISNUMBER(D100)),NOT(ISNUMBER(E100)),D100&lt;0,E100&lt;0),"Исправьте",IF(DAY(B100)&lt;&gt;1,"Исправьте",IF(COUNTIFS($B$9:$B$248,B100,$C$9:$C$248,C100)&gt;1,"Дубликат",IF(COUNTA(G100:H100)=0,"План",IF(AND(ISNUMBER(G100),ISNUMBER(H100),G100&gt;=0,H100&gt;=0),"План и факт","Исправьте"))))))</x:f>
      </x:c>
    </x:row>
    <x:row r="101" ht="22" customHeight="1">
      <x:c r="B101" s="26"/>
      <x:c r="C101" s="25"/>
      <x:c r="D101" s="33"/>
      <x:c r="E101" s="33"/>
      <x:c r="F101" s="27" t="str">
        <x:f>IF(L101="","",IF(OR(L101="Исправьте",L101="Дубликат"),"н/д",D101*E101))</x:f>
      </x:c>
      <x:c r="G101" s="33"/>
      <x:c r="H101" s="33"/>
      <x:c r="I101" s="27" t="str">
        <x:f>IF(OR(L101="",L101="План"),"",IF(L101="План и факт",G101*H101,"н/д"))</x:f>
      </x:c>
      <x:c r="J101" s="27" t="str">
        <x:f>IF(OR(L101="",L101="План"),"",IF(COUNT(F101,I101)=2,I101-F101,"н/д"))</x:f>
      </x:c>
      <x:c r="K101" s="28" t="str">
        <x:f>IF(OR(L101="",L101="План"),"",IF(COUNT(F101,J101)&lt;2,"н/д",IF(F101=0,"н/д",J101/F101)))</x:f>
      </x:c>
      <x:c r="L101" s="2" t="str">
        <x:f>IF(COUNTA(B101:E101,G101:H101)=0,"",IF(OR(NOT(ISNUMBER(B101)),C101="",NOT(ISNUMBER(D101)),NOT(ISNUMBER(E101)),D101&lt;0,E101&lt;0),"Исправьте",IF(DAY(B101)&lt;&gt;1,"Исправьте",IF(COUNTIFS($B$9:$B$248,B101,$C$9:$C$248,C101)&gt;1,"Дубликат",IF(COUNTA(G101:H101)=0,"План",IF(AND(ISNUMBER(G101),ISNUMBER(H101),G101&gt;=0,H101&gt;=0),"План и факт","Исправьте"))))))</x:f>
      </x:c>
    </x:row>
    <x:row r="102" ht="22" customHeight="1">
      <x:c r="B102" s="26"/>
      <x:c r="C102" s="25"/>
      <x:c r="D102" s="33"/>
      <x:c r="E102" s="33"/>
      <x:c r="F102" s="27" t="str">
        <x:f>IF(L102="","",IF(OR(L102="Исправьте",L102="Дубликат"),"н/д",D102*E102))</x:f>
      </x:c>
      <x:c r="G102" s="33"/>
      <x:c r="H102" s="33"/>
      <x:c r="I102" s="27" t="str">
        <x:f>IF(OR(L102="",L102="План"),"",IF(L102="План и факт",G102*H102,"н/д"))</x:f>
      </x:c>
      <x:c r="J102" s="27" t="str">
        <x:f>IF(OR(L102="",L102="План"),"",IF(COUNT(F102,I102)=2,I102-F102,"н/д"))</x:f>
      </x:c>
      <x:c r="K102" s="28" t="str">
        <x:f>IF(OR(L102="",L102="План"),"",IF(COUNT(F102,J102)&lt;2,"н/д",IF(F102=0,"н/д",J102/F102)))</x:f>
      </x:c>
      <x:c r="L102" s="2" t="str">
        <x:f>IF(COUNTA(B102:E102,G102:H102)=0,"",IF(OR(NOT(ISNUMBER(B102)),C102="",NOT(ISNUMBER(D102)),NOT(ISNUMBER(E102)),D102&lt;0,E102&lt;0),"Исправьте",IF(DAY(B102)&lt;&gt;1,"Исправьте",IF(COUNTIFS($B$9:$B$248,B102,$C$9:$C$248,C102)&gt;1,"Дубликат",IF(COUNTA(G102:H102)=0,"План",IF(AND(ISNUMBER(G102),ISNUMBER(H102),G102&gt;=0,H102&gt;=0),"План и факт","Исправьте"))))))</x:f>
      </x:c>
    </x:row>
    <x:row r="103" ht="22" customHeight="1">
      <x:c r="B103" s="26"/>
      <x:c r="C103" s="25"/>
      <x:c r="D103" s="33"/>
      <x:c r="E103" s="33"/>
      <x:c r="F103" s="27" t="str">
        <x:f>IF(L103="","",IF(OR(L103="Исправьте",L103="Дубликат"),"н/д",D103*E103))</x:f>
      </x:c>
      <x:c r="G103" s="33"/>
      <x:c r="H103" s="33"/>
      <x:c r="I103" s="27" t="str">
        <x:f>IF(OR(L103="",L103="План"),"",IF(L103="План и факт",G103*H103,"н/д"))</x:f>
      </x:c>
      <x:c r="J103" s="27" t="str">
        <x:f>IF(OR(L103="",L103="План"),"",IF(COUNT(F103,I103)=2,I103-F103,"н/д"))</x:f>
      </x:c>
      <x:c r="K103" s="28" t="str">
        <x:f>IF(OR(L103="",L103="План"),"",IF(COUNT(F103,J103)&lt;2,"н/д",IF(F103=0,"н/д",J103/F103)))</x:f>
      </x:c>
      <x:c r="L103" s="2" t="str">
        <x:f>IF(COUNTA(B103:E103,G103:H103)=0,"",IF(OR(NOT(ISNUMBER(B103)),C103="",NOT(ISNUMBER(D103)),NOT(ISNUMBER(E103)),D103&lt;0,E103&lt;0),"Исправьте",IF(DAY(B103)&lt;&gt;1,"Исправьте",IF(COUNTIFS($B$9:$B$248,B103,$C$9:$C$248,C103)&gt;1,"Дубликат",IF(COUNTA(G103:H103)=0,"План",IF(AND(ISNUMBER(G103),ISNUMBER(H103),G103&gt;=0,H103&gt;=0),"План и факт","Исправьте"))))))</x:f>
      </x:c>
    </x:row>
    <x:row r="104" ht="22" customHeight="1">
      <x:c r="B104" s="26"/>
      <x:c r="C104" s="25"/>
      <x:c r="D104" s="33"/>
      <x:c r="E104" s="33"/>
      <x:c r="F104" s="27" t="str">
        <x:f>IF(L104="","",IF(OR(L104="Исправьте",L104="Дубликат"),"н/д",D104*E104))</x:f>
      </x:c>
      <x:c r="G104" s="33"/>
      <x:c r="H104" s="33"/>
      <x:c r="I104" s="27" t="str">
        <x:f>IF(OR(L104="",L104="План"),"",IF(L104="План и факт",G104*H104,"н/д"))</x:f>
      </x:c>
      <x:c r="J104" s="27" t="str">
        <x:f>IF(OR(L104="",L104="План"),"",IF(COUNT(F104,I104)=2,I104-F104,"н/д"))</x:f>
      </x:c>
      <x:c r="K104" s="28" t="str">
        <x:f>IF(OR(L104="",L104="План"),"",IF(COUNT(F104,J104)&lt;2,"н/д",IF(F104=0,"н/д",J104/F104)))</x:f>
      </x:c>
      <x:c r="L104" s="2" t="str">
        <x:f>IF(COUNTA(B104:E104,G104:H104)=0,"",IF(OR(NOT(ISNUMBER(B104)),C104="",NOT(ISNUMBER(D104)),NOT(ISNUMBER(E104)),D104&lt;0,E104&lt;0),"Исправьте",IF(DAY(B104)&lt;&gt;1,"Исправьте",IF(COUNTIFS($B$9:$B$248,B104,$C$9:$C$248,C104)&gt;1,"Дубликат",IF(COUNTA(G104:H104)=0,"План",IF(AND(ISNUMBER(G104),ISNUMBER(H104),G104&gt;=0,H104&gt;=0),"План и факт","Исправьте"))))))</x:f>
      </x:c>
    </x:row>
    <x:row r="105" ht="22" customHeight="1">
      <x:c r="B105" s="26"/>
      <x:c r="C105" s="25"/>
      <x:c r="D105" s="33"/>
      <x:c r="E105" s="33"/>
      <x:c r="F105" s="27" t="str">
        <x:f>IF(L105="","",IF(OR(L105="Исправьте",L105="Дубликат"),"н/д",D105*E105))</x:f>
      </x:c>
      <x:c r="G105" s="33"/>
      <x:c r="H105" s="33"/>
      <x:c r="I105" s="27" t="str">
        <x:f>IF(OR(L105="",L105="План"),"",IF(L105="План и факт",G105*H105,"н/д"))</x:f>
      </x:c>
      <x:c r="J105" s="27" t="str">
        <x:f>IF(OR(L105="",L105="План"),"",IF(COUNT(F105,I105)=2,I105-F105,"н/д"))</x:f>
      </x:c>
      <x:c r="K105" s="28" t="str">
        <x:f>IF(OR(L105="",L105="План"),"",IF(COUNT(F105,J105)&lt;2,"н/д",IF(F105=0,"н/д",J105/F105)))</x:f>
      </x:c>
      <x:c r="L105" s="2" t="str">
        <x:f>IF(COUNTA(B105:E105,G105:H105)=0,"",IF(OR(NOT(ISNUMBER(B105)),C105="",NOT(ISNUMBER(D105)),NOT(ISNUMBER(E105)),D105&lt;0,E105&lt;0),"Исправьте",IF(DAY(B105)&lt;&gt;1,"Исправьте",IF(COUNTIFS($B$9:$B$248,B105,$C$9:$C$248,C105)&gt;1,"Дубликат",IF(COUNTA(G105:H105)=0,"План",IF(AND(ISNUMBER(G105),ISNUMBER(H105),G105&gt;=0,H105&gt;=0),"План и факт","Исправьте"))))))</x:f>
      </x:c>
    </x:row>
    <x:row r="106" ht="22" customHeight="1">
      <x:c r="B106" s="26"/>
      <x:c r="C106" s="25"/>
      <x:c r="D106" s="33"/>
      <x:c r="E106" s="33"/>
      <x:c r="F106" s="27" t="str">
        <x:f>IF(L106="","",IF(OR(L106="Исправьте",L106="Дубликат"),"н/д",D106*E106))</x:f>
      </x:c>
      <x:c r="G106" s="33"/>
      <x:c r="H106" s="33"/>
      <x:c r="I106" s="27" t="str">
        <x:f>IF(OR(L106="",L106="План"),"",IF(L106="План и факт",G106*H106,"н/д"))</x:f>
      </x:c>
      <x:c r="J106" s="27" t="str">
        <x:f>IF(OR(L106="",L106="План"),"",IF(COUNT(F106,I106)=2,I106-F106,"н/д"))</x:f>
      </x:c>
      <x:c r="K106" s="28" t="str">
        <x:f>IF(OR(L106="",L106="План"),"",IF(COUNT(F106,J106)&lt;2,"н/д",IF(F106=0,"н/д",J106/F106)))</x:f>
      </x:c>
      <x:c r="L106" s="2" t="str">
        <x:f>IF(COUNTA(B106:E106,G106:H106)=0,"",IF(OR(NOT(ISNUMBER(B106)),C106="",NOT(ISNUMBER(D106)),NOT(ISNUMBER(E106)),D106&lt;0,E106&lt;0),"Исправьте",IF(DAY(B106)&lt;&gt;1,"Исправьте",IF(COUNTIFS($B$9:$B$248,B106,$C$9:$C$248,C106)&gt;1,"Дубликат",IF(COUNTA(G106:H106)=0,"План",IF(AND(ISNUMBER(G106),ISNUMBER(H106),G106&gt;=0,H106&gt;=0),"План и факт","Исправьте"))))))</x:f>
      </x:c>
    </x:row>
    <x:row r="107" ht="22" customHeight="1">
      <x:c r="B107" s="26"/>
      <x:c r="C107" s="25"/>
      <x:c r="D107" s="33"/>
      <x:c r="E107" s="33"/>
      <x:c r="F107" s="27" t="str">
        <x:f>IF(L107="","",IF(OR(L107="Исправьте",L107="Дубликат"),"н/д",D107*E107))</x:f>
      </x:c>
      <x:c r="G107" s="33"/>
      <x:c r="H107" s="33"/>
      <x:c r="I107" s="27" t="str">
        <x:f>IF(OR(L107="",L107="План"),"",IF(L107="План и факт",G107*H107,"н/д"))</x:f>
      </x:c>
      <x:c r="J107" s="27" t="str">
        <x:f>IF(OR(L107="",L107="План"),"",IF(COUNT(F107,I107)=2,I107-F107,"н/д"))</x:f>
      </x:c>
      <x:c r="K107" s="28" t="str">
        <x:f>IF(OR(L107="",L107="План"),"",IF(COUNT(F107,J107)&lt;2,"н/д",IF(F107=0,"н/д",J107/F107)))</x:f>
      </x:c>
      <x:c r="L107" s="2" t="str">
        <x:f>IF(COUNTA(B107:E107,G107:H107)=0,"",IF(OR(NOT(ISNUMBER(B107)),C107="",NOT(ISNUMBER(D107)),NOT(ISNUMBER(E107)),D107&lt;0,E107&lt;0),"Исправьте",IF(DAY(B107)&lt;&gt;1,"Исправьте",IF(COUNTIFS($B$9:$B$248,B107,$C$9:$C$248,C107)&gt;1,"Дубликат",IF(COUNTA(G107:H107)=0,"План",IF(AND(ISNUMBER(G107),ISNUMBER(H107),G107&gt;=0,H107&gt;=0),"План и факт","Исправьте"))))))</x:f>
      </x:c>
    </x:row>
    <x:row r="108" ht="22" customHeight="1">
      <x:c r="B108" s="26"/>
      <x:c r="C108" s="25"/>
      <x:c r="D108" s="33"/>
      <x:c r="E108" s="33"/>
      <x:c r="F108" s="27" t="str">
        <x:f>IF(L108="","",IF(OR(L108="Исправьте",L108="Дубликат"),"н/д",D108*E108))</x:f>
      </x:c>
      <x:c r="G108" s="33"/>
      <x:c r="H108" s="33"/>
      <x:c r="I108" s="27" t="str">
        <x:f>IF(OR(L108="",L108="План"),"",IF(L108="План и факт",G108*H108,"н/д"))</x:f>
      </x:c>
      <x:c r="J108" s="27" t="str">
        <x:f>IF(OR(L108="",L108="План"),"",IF(COUNT(F108,I108)=2,I108-F108,"н/д"))</x:f>
      </x:c>
      <x:c r="K108" s="28" t="str">
        <x:f>IF(OR(L108="",L108="План"),"",IF(COUNT(F108,J108)&lt;2,"н/д",IF(F108=0,"н/д",J108/F108)))</x:f>
      </x:c>
      <x:c r="L108" s="2" t="str">
        <x:f>IF(COUNTA(B108:E108,G108:H108)=0,"",IF(OR(NOT(ISNUMBER(B108)),C108="",NOT(ISNUMBER(D108)),NOT(ISNUMBER(E108)),D108&lt;0,E108&lt;0),"Исправьте",IF(DAY(B108)&lt;&gt;1,"Исправьте",IF(COUNTIFS($B$9:$B$248,B108,$C$9:$C$248,C108)&gt;1,"Дубликат",IF(COUNTA(G108:H108)=0,"План",IF(AND(ISNUMBER(G108),ISNUMBER(H108),G108&gt;=0,H108&gt;=0),"План и факт","Исправьте"))))))</x:f>
      </x:c>
    </x:row>
    <x:row r="109" ht="22" customHeight="1">
      <x:c r="B109" s="26"/>
      <x:c r="C109" s="25"/>
      <x:c r="D109" s="33"/>
      <x:c r="E109" s="33"/>
      <x:c r="F109" s="27" t="str">
        <x:f>IF(L109="","",IF(OR(L109="Исправьте",L109="Дубликат"),"н/д",D109*E109))</x:f>
      </x:c>
      <x:c r="G109" s="33"/>
      <x:c r="H109" s="33"/>
      <x:c r="I109" s="27" t="str">
        <x:f>IF(OR(L109="",L109="План"),"",IF(L109="План и факт",G109*H109,"н/д"))</x:f>
      </x:c>
      <x:c r="J109" s="27" t="str">
        <x:f>IF(OR(L109="",L109="План"),"",IF(COUNT(F109,I109)=2,I109-F109,"н/д"))</x:f>
      </x:c>
      <x:c r="K109" s="28" t="str">
        <x:f>IF(OR(L109="",L109="План"),"",IF(COUNT(F109,J109)&lt;2,"н/д",IF(F109=0,"н/д",J109/F109)))</x:f>
      </x:c>
      <x:c r="L109" s="2" t="str">
        <x:f>IF(COUNTA(B109:E109,G109:H109)=0,"",IF(OR(NOT(ISNUMBER(B109)),C109="",NOT(ISNUMBER(D109)),NOT(ISNUMBER(E109)),D109&lt;0,E109&lt;0),"Исправьте",IF(DAY(B109)&lt;&gt;1,"Исправьте",IF(COUNTIFS($B$9:$B$248,B109,$C$9:$C$248,C109)&gt;1,"Дубликат",IF(COUNTA(G109:H109)=0,"План",IF(AND(ISNUMBER(G109),ISNUMBER(H109),G109&gt;=0,H109&gt;=0),"План и факт","Исправьте"))))))</x:f>
      </x:c>
    </x:row>
    <x:row r="110" ht="22" customHeight="1">
      <x:c r="B110" s="26"/>
      <x:c r="C110" s="25"/>
      <x:c r="D110" s="33"/>
      <x:c r="E110" s="33"/>
      <x:c r="F110" s="27" t="str">
        <x:f>IF(L110="","",IF(OR(L110="Исправьте",L110="Дубликат"),"н/д",D110*E110))</x:f>
      </x:c>
      <x:c r="G110" s="33"/>
      <x:c r="H110" s="33"/>
      <x:c r="I110" s="27" t="str">
        <x:f>IF(OR(L110="",L110="План"),"",IF(L110="План и факт",G110*H110,"н/д"))</x:f>
      </x:c>
      <x:c r="J110" s="27" t="str">
        <x:f>IF(OR(L110="",L110="План"),"",IF(COUNT(F110,I110)=2,I110-F110,"н/д"))</x:f>
      </x:c>
      <x:c r="K110" s="28" t="str">
        <x:f>IF(OR(L110="",L110="План"),"",IF(COUNT(F110,J110)&lt;2,"н/д",IF(F110=0,"н/д",J110/F110)))</x:f>
      </x:c>
      <x:c r="L110" s="2" t="str">
        <x:f>IF(COUNTA(B110:E110,G110:H110)=0,"",IF(OR(NOT(ISNUMBER(B110)),C110="",NOT(ISNUMBER(D110)),NOT(ISNUMBER(E110)),D110&lt;0,E110&lt;0),"Исправьте",IF(DAY(B110)&lt;&gt;1,"Исправьте",IF(COUNTIFS($B$9:$B$248,B110,$C$9:$C$248,C110)&gt;1,"Дубликат",IF(COUNTA(G110:H110)=0,"План",IF(AND(ISNUMBER(G110),ISNUMBER(H110),G110&gt;=0,H110&gt;=0),"План и факт","Исправьте"))))))</x:f>
      </x:c>
    </x:row>
    <x:row r="111" ht="22" customHeight="1">
      <x:c r="B111" s="26"/>
      <x:c r="C111" s="25"/>
      <x:c r="D111" s="33"/>
      <x:c r="E111" s="33"/>
      <x:c r="F111" s="27" t="str">
        <x:f>IF(L111="","",IF(OR(L111="Исправьте",L111="Дубликат"),"н/д",D111*E111))</x:f>
      </x:c>
      <x:c r="G111" s="33"/>
      <x:c r="H111" s="33"/>
      <x:c r="I111" s="27" t="str">
        <x:f>IF(OR(L111="",L111="План"),"",IF(L111="План и факт",G111*H111,"н/д"))</x:f>
      </x:c>
      <x:c r="J111" s="27" t="str">
        <x:f>IF(OR(L111="",L111="План"),"",IF(COUNT(F111,I111)=2,I111-F111,"н/д"))</x:f>
      </x:c>
      <x:c r="K111" s="28" t="str">
        <x:f>IF(OR(L111="",L111="План"),"",IF(COUNT(F111,J111)&lt;2,"н/д",IF(F111=0,"н/д",J111/F111)))</x:f>
      </x:c>
      <x:c r="L111" s="2" t="str">
        <x:f>IF(COUNTA(B111:E111,G111:H111)=0,"",IF(OR(NOT(ISNUMBER(B111)),C111="",NOT(ISNUMBER(D111)),NOT(ISNUMBER(E111)),D111&lt;0,E111&lt;0),"Исправьте",IF(DAY(B111)&lt;&gt;1,"Исправьте",IF(COUNTIFS($B$9:$B$248,B111,$C$9:$C$248,C111)&gt;1,"Дубликат",IF(COUNTA(G111:H111)=0,"План",IF(AND(ISNUMBER(G111),ISNUMBER(H111),G111&gt;=0,H111&gt;=0),"План и факт","Исправьте"))))))</x:f>
      </x:c>
    </x:row>
    <x:row r="112" ht="22" customHeight="1">
      <x:c r="B112" s="26"/>
      <x:c r="C112" s="25"/>
      <x:c r="D112" s="33"/>
      <x:c r="E112" s="33"/>
      <x:c r="F112" s="27" t="str">
        <x:f>IF(L112="","",IF(OR(L112="Исправьте",L112="Дубликат"),"н/д",D112*E112))</x:f>
      </x:c>
      <x:c r="G112" s="33"/>
      <x:c r="H112" s="33"/>
      <x:c r="I112" s="27" t="str">
        <x:f>IF(OR(L112="",L112="План"),"",IF(L112="План и факт",G112*H112,"н/д"))</x:f>
      </x:c>
      <x:c r="J112" s="27" t="str">
        <x:f>IF(OR(L112="",L112="План"),"",IF(COUNT(F112,I112)=2,I112-F112,"н/д"))</x:f>
      </x:c>
      <x:c r="K112" s="28" t="str">
        <x:f>IF(OR(L112="",L112="План"),"",IF(COUNT(F112,J112)&lt;2,"н/д",IF(F112=0,"н/д",J112/F112)))</x:f>
      </x:c>
      <x:c r="L112" s="2" t="str">
        <x:f>IF(COUNTA(B112:E112,G112:H112)=0,"",IF(OR(NOT(ISNUMBER(B112)),C112="",NOT(ISNUMBER(D112)),NOT(ISNUMBER(E112)),D112&lt;0,E112&lt;0),"Исправьте",IF(DAY(B112)&lt;&gt;1,"Исправьте",IF(COUNTIFS($B$9:$B$248,B112,$C$9:$C$248,C112)&gt;1,"Дубликат",IF(COUNTA(G112:H112)=0,"План",IF(AND(ISNUMBER(G112),ISNUMBER(H112),G112&gt;=0,H112&gt;=0),"План и факт","Исправьте"))))))</x:f>
      </x:c>
    </x:row>
    <x:row r="113" ht="22" customHeight="1">
      <x:c r="B113" s="26"/>
      <x:c r="C113" s="25"/>
      <x:c r="D113" s="33"/>
      <x:c r="E113" s="33"/>
      <x:c r="F113" s="27" t="str">
        <x:f>IF(L113="","",IF(OR(L113="Исправьте",L113="Дубликат"),"н/д",D113*E113))</x:f>
      </x:c>
      <x:c r="G113" s="33"/>
      <x:c r="H113" s="33"/>
      <x:c r="I113" s="27" t="str">
        <x:f>IF(OR(L113="",L113="План"),"",IF(L113="План и факт",G113*H113,"н/д"))</x:f>
      </x:c>
      <x:c r="J113" s="27" t="str">
        <x:f>IF(OR(L113="",L113="План"),"",IF(COUNT(F113,I113)=2,I113-F113,"н/д"))</x:f>
      </x:c>
      <x:c r="K113" s="28" t="str">
        <x:f>IF(OR(L113="",L113="План"),"",IF(COUNT(F113,J113)&lt;2,"н/д",IF(F113=0,"н/д",J113/F113)))</x:f>
      </x:c>
      <x:c r="L113" s="2" t="str">
        <x:f>IF(COUNTA(B113:E113,G113:H113)=0,"",IF(OR(NOT(ISNUMBER(B113)),C113="",NOT(ISNUMBER(D113)),NOT(ISNUMBER(E113)),D113&lt;0,E113&lt;0),"Исправьте",IF(DAY(B113)&lt;&gt;1,"Исправьте",IF(COUNTIFS($B$9:$B$248,B113,$C$9:$C$248,C113)&gt;1,"Дубликат",IF(COUNTA(G113:H113)=0,"План",IF(AND(ISNUMBER(G113),ISNUMBER(H113),G113&gt;=0,H113&gt;=0),"План и факт","Исправьте"))))))</x:f>
      </x:c>
    </x:row>
    <x:row r="114" ht="22" customHeight="1">
      <x:c r="B114" s="26"/>
      <x:c r="C114" s="25"/>
      <x:c r="D114" s="33"/>
      <x:c r="E114" s="33"/>
      <x:c r="F114" s="27" t="str">
        <x:f>IF(L114="","",IF(OR(L114="Исправьте",L114="Дубликат"),"н/д",D114*E114))</x:f>
      </x:c>
      <x:c r="G114" s="33"/>
      <x:c r="H114" s="33"/>
      <x:c r="I114" s="27" t="str">
        <x:f>IF(OR(L114="",L114="План"),"",IF(L114="План и факт",G114*H114,"н/д"))</x:f>
      </x:c>
      <x:c r="J114" s="27" t="str">
        <x:f>IF(OR(L114="",L114="План"),"",IF(COUNT(F114,I114)=2,I114-F114,"н/д"))</x:f>
      </x:c>
      <x:c r="K114" s="28" t="str">
        <x:f>IF(OR(L114="",L114="План"),"",IF(COUNT(F114,J114)&lt;2,"н/д",IF(F114=0,"н/д",J114/F114)))</x:f>
      </x:c>
      <x:c r="L114" s="2" t="str">
        <x:f>IF(COUNTA(B114:E114,G114:H114)=0,"",IF(OR(NOT(ISNUMBER(B114)),C114="",NOT(ISNUMBER(D114)),NOT(ISNUMBER(E114)),D114&lt;0,E114&lt;0),"Исправьте",IF(DAY(B114)&lt;&gt;1,"Исправьте",IF(COUNTIFS($B$9:$B$248,B114,$C$9:$C$248,C114)&gt;1,"Дубликат",IF(COUNTA(G114:H114)=0,"План",IF(AND(ISNUMBER(G114),ISNUMBER(H114),G114&gt;=0,H114&gt;=0),"План и факт","Исправьте"))))))</x:f>
      </x:c>
    </x:row>
    <x:row r="115" ht="22" customHeight="1">
      <x:c r="B115" s="26"/>
      <x:c r="C115" s="25"/>
      <x:c r="D115" s="33"/>
      <x:c r="E115" s="33"/>
      <x:c r="F115" s="27" t="str">
        <x:f>IF(L115="","",IF(OR(L115="Исправьте",L115="Дубликат"),"н/д",D115*E115))</x:f>
      </x:c>
      <x:c r="G115" s="33"/>
      <x:c r="H115" s="33"/>
      <x:c r="I115" s="27" t="str">
        <x:f>IF(OR(L115="",L115="План"),"",IF(L115="План и факт",G115*H115,"н/д"))</x:f>
      </x:c>
      <x:c r="J115" s="27" t="str">
        <x:f>IF(OR(L115="",L115="План"),"",IF(COUNT(F115,I115)=2,I115-F115,"н/д"))</x:f>
      </x:c>
      <x:c r="K115" s="28" t="str">
        <x:f>IF(OR(L115="",L115="План"),"",IF(COUNT(F115,J115)&lt;2,"н/д",IF(F115=0,"н/д",J115/F115)))</x:f>
      </x:c>
      <x:c r="L115" s="2" t="str">
        <x:f>IF(COUNTA(B115:E115,G115:H115)=0,"",IF(OR(NOT(ISNUMBER(B115)),C115="",NOT(ISNUMBER(D115)),NOT(ISNUMBER(E115)),D115&lt;0,E115&lt;0),"Исправьте",IF(DAY(B115)&lt;&gt;1,"Исправьте",IF(COUNTIFS($B$9:$B$248,B115,$C$9:$C$248,C115)&gt;1,"Дубликат",IF(COUNTA(G115:H115)=0,"План",IF(AND(ISNUMBER(G115),ISNUMBER(H115),G115&gt;=0,H115&gt;=0),"План и факт","Исправьте"))))))</x:f>
      </x:c>
    </x:row>
    <x:row r="116" ht="22" customHeight="1">
      <x:c r="B116" s="26"/>
      <x:c r="C116" s="25"/>
      <x:c r="D116" s="33"/>
      <x:c r="E116" s="33"/>
      <x:c r="F116" s="27" t="str">
        <x:f>IF(L116="","",IF(OR(L116="Исправьте",L116="Дубликат"),"н/д",D116*E116))</x:f>
      </x:c>
      <x:c r="G116" s="33"/>
      <x:c r="H116" s="33"/>
      <x:c r="I116" s="27" t="str">
        <x:f>IF(OR(L116="",L116="План"),"",IF(L116="План и факт",G116*H116,"н/д"))</x:f>
      </x:c>
      <x:c r="J116" s="27" t="str">
        <x:f>IF(OR(L116="",L116="План"),"",IF(COUNT(F116,I116)=2,I116-F116,"н/д"))</x:f>
      </x:c>
      <x:c r="K116" s="28" t="str">
        <x:f>IF(OR(L116="",L116="План"),"",IF(COUNT(F116,J116)&lt;2,"н/д",IF(F116=0,"н/д",J116/F116)))</x:f>
      </x:c>
      <x:c r="L116" s="2" t="str">
        <x:f>IF(COUNTA(B116:E116,G116:H116)=0,"",IF(OR(NOT(ISNUMBER(B116)),C116="",NOT(ISNUMBER(D116)),NOT(ISNUMBER(E116)),D116&lt;0,E116&lt;0),"Исправьте",IF(DAY(B116)&lt;&gt;1,"Исправьте",IF(COUNTIFS($B$9:$B$248,B116,$C$9:$C$248,C116)&gt;1,"Дубликат",IF(COUNTA(G116:H116)=0,"План",IF(AND(ISNUMBER(G116),ISNUMBER(H116),G116&gt;=0,H116&gt;=0),"План и факт","Исправьте"))))))</x:f>
      </x:c>
    </x:row>
    <x:row r="117" ht="22" customHeight="1">
      <x:c r="B117" s="26"/>
      <x:c r="C117" s="25"/>
      <x:c r="D117" s="33"/>
      <x:c r="E117" s="33"/>
      <x:c r="F117" s="27" t="str">
        <x:f>IF(L117="","",IF(OR(L117="Исправьте",L117="Дубликат"),"н/д",D117*E117))</x:f>
      </x:c>
      <x:c r="G117" s="33"/>
      <x:c r="H117" s="33"/>
      <x:c r="I117" s="27" t="str">
        <x:f>IF(OR(L117="",L117="План"),"",IF(L117="План и факт",G117*H117,"н/д"))</x:f>
      </x:c>
      <x:c r="J117" s="27" t="str">
        <x:f>IF(OR(L117="",L117="План"),"",IF(COUNT(F117,I117)=2,I117-F117,"н/д"))</x:f>
      </x:c>
      <x:c r="K117" s="28" t="str">
        <x:f>IF(OR(L117="",L117="План"),"",IF(COUNT(F117,J117)&lt;2,"н/д",IF(F117=0,"н/д",J117/F117)))</x:f>
      </x:c>
      <x:c r="L117" s="2" t="str">
        <x:f>IF(COUNTA(B117:E117,G117:H117)=0,"",IF(OR(NOT(ISNUMBER(B117)),C117="",NOT(ISNUMBER(D117)),NOT(ISNUMBER(E117)),D117&lt;0,E117&lt;0),"Исправьте",IF(DAY(B117)&lt;&gt;1,"Исправьте",IF(COUNTIFS($B$9:$B$248,B117,$C$9:$C$248,C117)&gt;1,"Дубликат",IF(COUNTA(G117:H117)=0,"План",IF(AND(ISNUMBER(G117),ISNUMBER(H117),G117&gt;=0,H117&gt;=0),"План и факт","Исправьте"))))))</x:f>
      </x:c>
    </x:row>
    <x:row r="118" ht="22" customHeight="1">
      <x:c r="B118" s="26"/>
      <x:c r="C118" s="25"/>
      <x:c r="D118" s="33"/>
      <x:c r="E118" s="33"/>
      <x:c r="F118" s="27" t="str">
        <x:f>IF(L118="","",IF(OR(L118="Исправьте",L118="Дубликат"),"н/д",D118*E118))</x:f>
      </x:c>
      <x:c r="G118" s="33"/>
      <x:c r="H118" s="33"/>
      <x:c r="I118" s="27" t="str">
        <x:f>IF(OR(L118="",L118="План"),"",IF(L118="План и факт",G118*H118,"н/д"))</x:f>
      </x:c>
      <x:c r="J118" s="27" t="str">
        <x:f>IF(OR(L118="",L118="План"),"",IF(COUNT(F118,I118)=2,I118-F118,"н/д"))</x:f>
      </x:c>
      <x:c r="K118" s="28" t="str">
        <x:f>IF(OR(L118="",L118="План"),"",IF(COUNT(F118,J118)&lt;2,"н/д",IF(F118=0,"н/д",J118/F118)))</x:f>
      </x:c>
      <x:c r="L118" s="2" t="str">
        <x:f>IF(COUNTA(B118:E118,G118:H118)=0,"",IF(OR(NOT(ISNUMBER(B118)),C118="",NOT(ISNUMBER(D118)),NOT(ISNUMBER(E118)),D118&lt;0,E118&lt;0),"Исправьте",IF(DAY(B118)&lt;&gt;1,"Исправьте",IF(COUNTIFS($B$9:$B$248,B118,$C$9:$C$248,C118)&gt;1,"Дубликат",IF(COUNTA(G118:H118)=0,"План",IF(AND(ISNUMBER(G118),ISNUMBER(H118),G118&gt;=0,H118&gt;=0),"План и факт","Исправьте"))))))</x:f>
      </x:c>
    </x:row>
    <x:row r="119" ht="22" customHeight="1">
      <x:c r="B119" s="26"/>
      <x:c r="C119" s="25"/>
      <x:c r="D119" s="33"/>
      <x:c r="E119" s="33"/>
      <x:c r="F119" s="27" t="str">
        <x:f>IF(L119="","",IF(OR(L119="Исправьте",L119="Дубликат"),"н/д",D119*E119))</x:f>
      </x:c>
      <x:c r="G119" s="33"/>
      <x:c r="H119" s="33"/>
      <x:c r="I119" s="27" t="str">
        <x:f>IF(OR(L119="",L119="План"),"",IF(L119="План и факт",G119*H119,"н/д"))</x:f>
      </x:c>
      <x:c r="J119" s="27" t="str">
        <x:f>IF(OR(L119="",L119="План"),"",IF(COUNT(F119,I119)=2,I119-F119,"н/д"))</x:f>
      </x:c>
      <x:c r="K119" s="28" t="str">
        <x:f>IF(OR(L119="",L119="План"),"",IF(COUNT(F119,J119)&lt;2,"н/д",IF(F119=0,"н/д",J119/F119)))</x:f>
      </x:c>
      <x:c r="L119" s="2" t="str">
        <x:f>IF(COUNTA(B119:E119,G119:H119)=0,"",IF(OR(NOT(ISNUMBER(B119)),C119="",NOT(ISNUMBER(D119)),NOT(ISNUMBER(E119)),D119&lt;0,E119&lt;0),"Исправьте",IF(DAY(B119)&lt;&gt;1,"Исправьте",IF(COUNTIFS($B$9:$B$248,B119,$C$9:$C$248,C119)&gt;1,"Дубликат",IF(COUNTA(G119:H119)=0,"План",IF(AND(ISNUMBER(G119),ISNUMBER(H119),G119&gt;=0,H119&gt;=0),"План и факт","Исправьте"))))))</x:f>
      </x:c>
    </x:row>
    <x:row r="120" ht="22" customHeight="1">
      <x:c r="B120" s="26"/>
      <x:c r="C120" s="25"/>
      <x:c r="D120" s="33"/>
      <x:c r="E120" s="33"/>
      <x:c r="F120" s="27" t="str">
        <x:f>IF(L120="","",IF(OR(L120="Исправьте",L120="Дубликат"),"н/д",D120*E120))</x:f>
      </x:c>
      <x:c r="G120" s="33"/>
      <x:c r="H120" s="33"/>
      <x:c r="I120" s="27" t="str">
        <x:f>IF(OR(L120="",L120="План"),"",IF(L120="План и факт",G120*H120,"н/д"))</x:f>
      </x:c>
      <x:c r="J120" s="27" t="str">
        <x:f>IF(OR(L120="",L120="План"),"",IF(COUNT(F120,I120)=2,I120-F120,"н/д"))</x:f>
      </x:c>
      <x:c r="K120" s="28" t="str">
        <x:f>IF(OR(L120="",L120="План"),"",IF(COUNT(F120,J120)&lt;2,"н/д",IF(F120=0,"н/д",J120/F120)))</x:f>
      </x:c>
      <x:c r="L120" s="2" t="str">
        <x:f>IF(COUNTA(B120:E120,G120:H120)=0,"",IF(OR(NOT(ISNUMBER(B120)),C120="",NOT(ISNUMBER(D120)),NOT(ISNUMBER(E120)),D120&lt;0,E120&lt;0),"Исправьте",IF(DAY(B120)&lt;&gt;1,"Исправьте",IF(COUNTIFS($B$9:$B$248,B120,$C$9:$C$248,C120)&gt;1,"Дубликат",IF(COUNTA(G120:H120)=0,"План",IF(AND(ISNUMBER(G120),ISNUMBER(H120),G120&gt;=0,H120&gt;=0),"План и факт","Исправьте"))))))</x:f>
      </x:c>
    </x:row>
    <x:row r="121" ht="22" customHeight="1">
      <x:c r="B121" s="26"/>
      <x:c r="C121" s="25"/>
      <x:c r="D121" s="33"/>
      <x:c r="E121" s="33"/>
      <x:c r="F121" s="27" t="str">
        <x:f>IF(L121="","",IF(OR(L121="Исправьте",L121="Дубликат"),"н/д",D121*E121))</x:f>
      </x:c>
      <x:c r="G121" s="33"/>
      <x:c r="H121" s="33"/>
      <x:c r="I121" s="27" t="str">
        <x:f>IF(OR(L121="",L121="План"),"",IF(L121="План и факт",G121*H121,"н/д"))</x:f>
      </x:c>
      <x:c r="J121" s="27" t="str">
        <x:f>IF(OR(L121="",L121="План"),"",IF(COUNT(F121,I121)=2,I121-F121,"н/д"))</x:f>
      </x:c>
      <x:c r="K121" s="28" t="str">
        <x:f>IF(OR(L121="",L121="План"),"",IF(COUNT(F121,J121)&lt;2,"н/д",IF(F121=0,"н/д",J121/F121)))</x:f>
      </x:c>
      <x:c r="L121" s="2" t="str">
        <x:f>IF(COUNTA(B121:E121,G121:H121)=0,"",IF(OR(NOT(ISNUMBER(B121)),C121="",NOT(ISNUMBER(D121)),NOT(ISNUMBER(E121)),D121&lt;0,E121&lt;0),"Исправьте",IF(DAY(B121)&lt;&gt;1,"Исправьте",IF(COUNTIFS($B$9:$B$248,B121,$C$9:$C$248,C121)&gt;1,"Дубликат",IF(COUNTA(G121:H121)=0,"План",IF(AND(ISNUMBER(G121),ISNUMBER(H121),G121&gt;=0,H121&gt;=0),"План и факт","Исправьте"))))))</x:f>
      </x:c>
    </x:row>
    <x:row r="122" ht="22" customHeight="1">
      <x:c r="B122" s="26"/>
      <x:c r="C122" s="25"/>
      <x:c r="D122" s="33"/>
      <x:c r="E122" s="33"/>
      <x:c r="F122" s="27" t="str">
        <x:f>IF(L122="","",IF(OR(L122="Исправьте",L122="Дубликат"),"н/д",D122*E122))</x:f>
      </x:c>
      <x:c r="G122" s="33"/>
      <x:c r="H122" s="33"/>
      <x:c r="I122" s="27" t="str">
        <x:f>IF(OR(L122="",L122="План"),"",IF(L122="План и факт",G122*H122,"н/д"))</x:f>
      </x:c>
      <x:c r="J122" s="27" t="str">
        <x:f>IF(OR(L122="",L122="План"),"",IF(COUNT(F122,I122)=2,I122-F122,"н/д"))</x:f>
      </x:c>
      <x:c r="K122" s="28" t="str">
        <x:f>IF(OR(L122="",L122="План"),"",IF(COUNT(F122,J122)&lt;2,"н/д",IF(F122=0,"н/д",J122/F122)))</x:f>
      </x:c>
      <x:c r="L122" s="2" t="str">
        <x:f>IF(COUNTA(B122:E122,G122:H122)=0,"",IF(OR(NOT(ISNUMBER(B122)),C122="",NOT(ISNUMBER(D122)),NOT(ISNUMBER(E122)),D122&lt;0,E122&lt;0),"Исправьте",IF(DAY(B122)&lt;&gt;1,"Исправьте",IF(COUNTIFS($B$9:$B$248,B122,$C$9:$C$248,C122)&gt;1,"Дубликат",IF(COUNTA(G122:H122)=0,"План",IF(AND(ISNUMBER(G122),ISNUMBER(H122),G122&gt;=0,H122&gt;=0),"План и факт","Исправьте"))))))</x:f>
      </x:c>
    </x:row>
    <x:row r="123" ht="22" customHeight="1">
      <x:c r="B123" s="26"/>
      <x:c r="C123" s="25"/>
      <x:c r="D123" s="33"/>
      <x:c r="E123" s="33"/>
      <x:c r="F123" s="27" t="str">
        <x:f>IF(L123="","",IF(OR(L123="Исправьте",L123="Дубликат"),"н/д",D123*E123))</x:f>
      </x:c>
      <x:c r="G123" s="33"/>
      <x:c r="H123" s="33"/>
      <x:c r="I123" s="27" t="str">
        <x:f>IF(OR(L123="",L123="План"),"",IF(L123="План и факт",G123*H123,"н/д"))</x:f>
      </x:c>
      <x:c r="J123" s="27" t="str">
        <x:f>IF(OR(L123="",L123="План"),"",IF(COUNT(F123,I123)=2,I123-F123,"н/д"))</x:f>
      </x:c>
      <x:c r="K123" s="28" t="str">
        <x:f>IF(OR(L123="",L123="План"),"",IF(COUNT(F123,J123)&lt;2,"н/д",IF(F123=0,"н/д",J123/F123)))</x:f>
      </x:c>
      <x:c r="L123" s="2" t="str">
        <x:f>IF(COUNTA(B123:E123,G123:H123)=0,"",IF(OR(NOT(ISNUMBER(B123)),C123="",NOT(ISNUMBER(D123)),NOT(ISNUMBER(E123)),D123&lt;0,E123&lt;0),"Исправьте",IF(DAY(B123)&lt;&gt;1,"Исправьте",IF(COUNTIFS($B$9:$B$248,B123,$C$9:$C$248,C123)&gt;1,"Дубликат",IF(COUNTA(G123:H123)=0,"План",IF(AND(ISNUMBER(G123),ISNUMBER(H123),G123&gt;=0,H123&gt;=0),"План и факт","Исправьте"))))))</x:f>
      </x:c>
    </x:row>
    <x:row r="124" ht="22" customHeight="1">
      <x:c r="B124" s="26"/>
      <x:c r="C124" s="25"/>
      <x:c r="D124" s="33"/>
      <x:c r="E124" s="33"/>
      <x:c r="F124" s="27" t="str">
        <x:f>IF(L124="","",IF(OR(L124="Исправьте",L124="Дубликат"),"н/д",D124*E124))</x:f>
      </x:c>
      <x:c r="G124" s="33"/>
      <x:c r="H124" s="33"/>
      <x:c r="I124" s="27" t="str">
        <x:f>IF(OR(L124="",L124="План"),"",IF(L124="План и факт",G124*H124,"н/д"))</x:f>
      </x:c>
      <x:c r="J124" s="27" t="str">
        <x:f>IF(OR(L124="",L124="План"),"",IF(COUNT(F124,I124)=2,I124-F124,"н/д"))</x:f>
      </x:c>
      <x:c r="K124" s="28" t="str">
        <x:f>IF(OR(L124="",L124="План"),"",IF(COUNT(F124,J124)&lt;2,"н/д",IF(F124=0,"н/д",J124/F124)))</x:f>
      </x:c>
      <x:c r="L124" s="2" t="str">
        <x:f>IF(COUNTA(B124:E124,G124:H124)=0,"",IF(OR(NOT(ISNUMBER(B124)),C124="",NOT(ISNUMBER(D124)),NOT(ISNUMBER(E124)),D124&lt;0,E124&lt;0),"Исправьте",IF(DAY(B124)&lt;&gt;1,"Исправьте",IF(COUNTIFS($B$9:$B$248,B124,$C$9:$C$248,C124)&gt;1,"Дубликат",IF(COUNTA(G124:H124)=0,"План",IF(AND(ISNUMBER(G124),ISNUMBER(H124),G124&gt;=0,H124&gt;=0),"План и факт","Исправьте"))))))</x:f>
      </x:c>
    </x:row>
    <x:row r="125" ht="22" customHeight="1">
      <x:c r="B125" s="26"/>
      <x:c r="C125" s="25"/>
      <x:c r="D125" s="33"/>
      <x:c r="E125" s="33"/>
      <x:c r="F125" s="27" t="str">
        <x:f>IF(L125="","",IF(OR(L125="Исправьте",L125="Дубликат"),"н/д",D125*E125))</x:f>
      </x:c>
      <x:c r="G125" s="33"/>
      <x:c r="H125" s="33"/>
      <x:c r="I125" s="27" t="str">
        <x:f>IF(OR(L125="",L125="План"),"",IF(L125="План и факт",G125*H125,"н/д"))</x:f>
      </x:c>
      <x:c r="J125" s="27" t="str">
        <x:f>IF(OR(L125="",L125="План"),"",IF(COUNT(F125,I125)=2,I125-F125,"н/д"))</x:f>
      </x:c>
      <x:c r="K125" s="28" t="str">
        <x:f>IF(OR(L125="",L125="План"),"",IF(COUNT(F125,J125)&lt;2,"н/д",IF(F125=0,"н/д",J125/F125)))</x:f>
      </x:c>
      <x:c r="L125" s="2" t="str">
        <x:f>IF(COUNTA(B125:E125,G125:H125)=0,"",IF(OR(NOT(ISNUMBER(B125)),C125="",NOT(ISNUMBER(D125)),NOT(ISNUMBER(E125)),D125&lt;0,E125&lt;0),"Исправьте",IF(DAY(B125)&lt;&gt;1,"Исправьте",IF(COUNTIFS($B$9:$B$248,B125,$C$9:$C$248,C125)&gt;1,"Дубликат",IF(COUNTA(G125:H125)=0,"План",IF(AND(ISNUMBER(G125),ISNUMBER(H125),G125&gt;=0,H125&gt;=0),"План и факт","Исправьте"))))))</x:f>
      </x:c>
    </x:row>
    <x:row r="126" ht="22" customHeight="1">
      <x:c r="B126" s="26"/>
      <x:c r="C126" s="25"/>
      <x:c r="D126" s="33"/>
      <x:c r="E126" s="33"/>
      <x:c r="F126" s="27" t="str">
        <x:f>IF(L126="","",IF(OR(L126="Исправьте",L126="Дубликат"),"н/д",D126*E126))</x:f>
      </x:c>
      <x:c r="G126" s="33"/>
      <x:c r="H126" s="33"/>
      <x:c r="I126" s="27" t="str">
        <x:f>IF(OR(L126="",L126="План"),"",IF(L126="План и факт",G126*H126,"н/д"))</x:f>
      </x:c>
      <x:c r="J126" s="27" t="str">
        <x:f>IF(OR(L126="",L126="План"),"",IF(COUNT(F126,I126)=2,I126-F126,"н/д"))</x:f>
      </x:c>
      <x:c r="K126" s="28" t="str">
        <x:f>IF(OR(L126="",L126="План"),"",IF(COUNT(F126,J126)&lt;2,"н/д",IF(F126=0,"н/д",J126/F126)))</x:f>
      </x:c>
      <x:c r="L126" s="2" t="str">
        <x:f>IF(COUNTA(B126:E126,G126:H126)=0,"",IF(OR(NOT(ISNUMBER(B126)),C126="",NOT(ISNUMBER(D126)),NOT(ISNUMBER(E126)),D126&lt;0,E126&lt;0),"Исправьте",IF(DAY(B126)&lt;&gt;1,"Исправьте",IF(COUNTIFS($B$9:$B$248,B126,$C$9:$C$248,C126)&gt;1,"Дубликат",IF(COUNTA(G126:H126)=0,"План",IF(AND(ISNUMBER(G126),ISNUMBER(H126),G126&gt;=0,H126&gt;=0),"План и факт","Исправьте"))))))</x:f>
      </x:c>
    </x:row>
    <x:row r="127" ht="22" customHeight="1">
      <x:c r="B127" s="26"/>
      <x:c r="C127" s="25"/>
      <x:c r="D127" s="33"/>
      <x:c r="E127" s="33"/>
      <x:c r="F127" s="27" t="str">
        <x:f>IF(L127="","",IF(OR(L127="Исправьте",L127="Дубликат"),"н/д",D127*E127))</x:f>
      </x:c>
      <x:c r="G127" s="33"/>
      <x:c r="H127" s="33"/>
      <x:c r="I127" s="27" t="str">
        <x:f>IF(OR(L127="",L127="План"),"",IF(L127="План и факт",G127*H127,"н/д"))</x:f>
      </x:c>
      <x:c r="J127" s="27" t="str">
        <x:f>IF(OR(L127="",L127="План"),"",IF(COUNT(F127,I127)=2,I127-F127,"н/д"))</x:f>
      </x:c>
      <x:c r="K127" s="28" t="str">
        <x:f>IF(OR(L127="",L127="План"),"",IF(COUNT(F127,J127)&lt;2,"н/д",IF(F127=0,"н/д",J127/F127)))</x:f>
      </x:c>
      <x:c r="L127" s="2" t="str">
        <x:f>IF(COUNTA(B127:E127,G127:H127)=0,"",IF(OR(NOT(ISNUMBER(B127)),C127="",NOT(ISNUMBER(D127)),NOT(ISNUMBER(E127)),D127&lt;0,E127&lt;0),"Исправьте",IF(DAY(B127)&lt;&gt;1,"Исправьте",IF(COUNTIFS($B$9:$B$248,B127,$C$9:$C$248,C127)&gt;1,"Дубликат",IF(COUNTA(G127:H127)=0,"План",IF(AND(ISNUMBER(G127),ISNUMBER(H127),G127&gt;=0,H127&gt;=0),"План и факт","Исправьте"))))))</x:f>
      </x:c>
    </x:row>
    <x:row r="128" ht="22" customHeight="1">
      <x:c r="B128" s="26"/>
      <x:c r="C128" s="25"/>
      <x:c r="D128" s="33"/>
      <x:c r="E128" s="33"/>
      <x:c r="F128" s="27" t="str">
        <x:f>IF(L128="","",IF(OR(L128="Исправьте",L128="Дубликат"),"н/д",D128*E128))</x:f>
      </x:c>
      <x:c r="G128" s="33"/>
      <x:c r="H128" s="33"/>
      <x:c r="I128" s="27" t="str">
        <x:f>IF(OR(L128="",L128="План"),"",IF(L128="План и факт",G128*H128,"н/д"))</x:f>
      </x:c>
      <x:c r="J128" s="27" t="str">
        <x:f>IF(OR(L128="",L128="План"),"",IF(COUNT(F128,I128)=2,I128-F128,"н/д"))</x:f>
      </x:c>
      <x:c r="K128" s="28" t="str">
        <x:f>IF(OR(L128="",L128="План"),"",IF(COUNT(F128,J128)&lt;2,"н/д",IF(F128=0,"н/д",J128/F128)))</x:f>
      </x:c>
      <x:c r="L128" s="2" t="str">
        <x:f>IF(COUNTA(B128:E128,G128:H128)=0,"",IF(OR(NOT(ISNUMBER(B128)),C128="",NOT(ISNUMBER(D128)),NOT(ISNUMBER(E128)),D128&lt;0,E128&lt;0),"Исправьте",IF(DAY(B128)&lt;&gt;1,"Исправьте",IF(COUNTIFS($B$9:$B$248,B128,$C$9:$C$248,C128)&gt;1,"Дубликат",IF(COUNTA(G128:H128)=0,"План",IF(AND(ISNUMBER(G128),ISNUMBER(H128),G128&gt;=0,H128&gt;=0),"План и факт","Исправьте"))))))</x:f>
      </x:c>
    </x:row>
    <x:row r="129" ht="22" customHeight="1">
      <x:c r="B129" s="26"/>
      <x:c r="C129" s="25"/>
      <x:c r="D129" s="33"/>
      <x:c r="E129" s="33"/>
      <x:c r="F129" s="27" t="str">
        <x:f>IF(L129="","",IF(OR(L129="Исправьте",L129="Дубликат"),"н/д",D129*E129))</x:f>
      </x:c>
      <x:c r="G129" s="33"/>
      <x:c r="H129" s="33"/>
      <x:c r="I129" s="27" t="str">
        <x:f>IF(OR(L129="",L129="План"),"",IF(L129="План и факт",G129*H129,"н/д"))</x:f>
      </x:c>
      <x:c r="J129" s="27" t="str">
        <x:f>IF(OR(L129="",L129="План"),"",IF(COUNT(F129,I129)=2,I129-F129,"н/д"))</x:f>
      </x:c>
      <x:c r="K129" s="28" t="str">
        <x:f>IF(OR(L129="",L129="План"),"",IF(COUNT(F129,J129)&lt;2,"н/д",IF(F129=0,"н/д",J129/F129)))</x:f>
      </x:c>
      <x:c r="L129" s="2" t="str">
        <x:f>IF(COUNTA(B129:E129,G129:H129)=0,"",IF(OR(NOT(ISNUMBER(B129)),C129="",NOT(ISNUMBER(D129)),NOT(ISNUMBER(E129)),D129&lt;0,E129&lt;0),"Исправьте",IF(DAY(B129)&lt;&gt;1,"Исправьте",IF(COUNTIFS($B$9:$B$248,B129,$C$9:$C$248,C129)&gt;1,"Дубликат",IF(COUNTA(G129:H129)=0,"План",IF(AND(ISNUMBER(G129),ISNUMBER(H129),G129&gt;=0,H129&gt;=0),"План и факт","Исправьте"))))))</x:f>
      </x:c>
    </x:row>
    <x:row r="130" ht="22" customHeight="1">
      <x:c r="B130" s="26"/>
      <x:c r="C130" s="25"/>
      <x:c r="D130" s="33"/>
      <x:c r="E130" s="33"/>
      <x:c r="F130" s="27" t="str">
        <x:f>IF(L130="","",IF(OR(L130="Исправьте",L130="Дубликат"),"н/д",D130*E130))</x:f>
      </x:c>
      <x:c r="G130" s="33"/>
      <x:c r="H130" s="33"/>
      <x:c r="I130" s="27" t="str">
        <x:f>IF(OR(L130="",L130="План"),"",IF(L130="План и факт",G130*H130,"н/д"))</x:f>
      </x:c>
      <x:c r="J130" s="27" t="str">
        <x:f>IF(OR(L130="",L130="План"),"",IF(COUNT(F130,I130)=2,I130-F130,"н/д"))</x:f>
      </x:c>
      <x:c r="K130" s="28" t="str">
        <x:f>IF(OR(L130="",L130="План"),"",IF(COUNT(F130,J130)&lt;2,"н/д",IF(F130=0,"н/д",J130/F130)))</x:f>
      </x:c>
      <x:c r="L130" s="2" t="str">
        <x:f>IF(COUNTA(B130:E130,G130:H130)=0,"",IF(OR(NOT(ISNUMBER(B130)),C130="",NOT(ISNUMBER(D130)),NOT(ISNUMBER(E130)),D130&lt;0,E130&lt;0),"Исправьте",IF(DAY(B130)&lt;&gt;1,"Исправьте",IF(COUNTIFS($B$9:$B$248,B130,$C$9:$C$248,C130)&gt;1,"Дубликат",IF(COUNTA(G130:H130)=0,"План",IF(AND(ISNUMBER(G130),ISNUMBER(H130),G130&gt;=0,H130&gt;=0),"План и факт","Исправьте"))))))</x:f>
      </x:c>
    </x:row>
    <x:row r="131" ht="22" customHeight="1">
      <x:c r="B131" s="26"/>
      <x:c r="C131" s="25"/>
      <x:c r="D131" s="33"/>
      <x:c r="E131" s="33"/>
      <x:c r="F131" s="27" t="str">
        <x:f>IF(L131="","",IF(OR(L131="Исправьте",L131="Дубликат"),"н/д",D131*E131))</x:f>
      </x:c>
      <x:c r="G131" s="33"/>
      <x:c r="H131" s="33"/>
      <x:c r="I131" s="27" t="str">
        <x:f>IF(OR(L131="",L131="План"),"",IF(L131="План и факт",G131*H131,"н/д"))</x:f>
      </x:c>
      <x:c r="J131" s="27" t="str">
        <x:f>IF(OR(L131="",L131="План"),"",IF(COUNT(F131,I131)=2,I131-F131,"н/д"))</x:f>
      </x:c>
      <x:c r="K131" s="28" t="str">
        <x:f>IF(OR(L131="",L131="План"),"",IF(COUNT(F131,J131)&lt;2,"н/д",IF(F131=0,"н/д",J131/F131)))</x:f>
      </x:c>
      <x:c r="L131" s="2" t="str">
        <x:f>IF(COUNTA(B131:E131,G131:H131)=0,"",IF(OR(NOT(ISNUMBER(B131)),C131="",NOT(ISNUMBER(D131)),NOT(ISNUMBER(E131)),D131&lt;0,E131&lt;0),"Исправьте",IF(DAY(B131)&lt;&gt;1,"Исправьте",IF(COUNTIFS($B$9:$B$248,B131,$C$9:$C$248,C131)&gt;1,"Дубликат",IF(COUNTA(G131:H131)=0,"План",IF(AND(ISNUMBER(G131),ISNUMBER(H131),G131&gt;=0,H131&gt;=0),"План и факт","Исправьте"))))))</x:f>
      </x:c>
    </x:row>
    <x:row r="132" ht="22" customHeight="1">
      <x:c r="B132" s="26"/>
      <x:c r="C132" s="25"/>
      <x:c r="D132" s="33"/>
      <x:c r="E132" s="33"/>
      <x:c r="F132" s="27" t="str">
        <x:f>IF(L132="","",IF(OR(L132="Исправьте",L132="Дубликат"),"н/д",D132*E132))</x:f>
      </x:c>
      <x:c r="G132" s="33"/>
      <x:c r="H132" s="33"/>
      <x:c r="I132" s="27" t="str">
        <x:f>IF(OR(L132="",L132="План"),"",IF(L132="План и факт",G132*H132,"н/д"))</x:f>
      </x:c>
      <x:c r="J132" s="27" t="str">
        <x:f>IF(OR(L132="",L132="План"),"",IF(COUNT(F132,I132)=2,I132-F132,"н/д"))</x:f>
      </x:c>
      <x:c r="K132" s="28" t="str">
        <x:f>IF(OR(L132="",L132="План"),"",IF(COUNT(F132,J132)&lt;2,"н/д",IF(F132=0,"н/д",J132/F132)))</x:f>
      </x:c>
      <x:c r="L132" s="2" t="str">
        <x:f>IF(COUNTA(B132:E132,G132:H132)=0,"",IF(OR(NOT(ISNUMBER(B132)),C132="",NOT(ISNUMBER(D132)),NOT(ISNUMBER(E132)),D132&lt;0,E132&lt;0),"Исправьте",IF(DAY(B132)&lt;&gt;1,"Исправьте",IF(COUNTIFS($B$9:$B$248,B132,$C$9:$C$248,C132)&gt;1,"Дубликат",IF(COUNTA(G132:H132)=0,"План",IF(AND(ISNUMBER(G132),ISNUMBER(H132),G132&gt;=0,H132&gt;=0),"План и факт","Исправьте"))))))</x:f>
      </x:c>
    </x:row>
    <x:row r="133" ht="22" customHeight="1">
      <x:c r="B133" s="26"/>
      <x:c r="C133" s="25"/>
      <x:c r="D133" s="33"/>
      <x:c r="E133" s="33"/>
      <x:c r="F133" s="27" t="str">
        <x:f>IF(L133="","",IF(OR(L133="Исправьте",L133="Дубликат"),"н/д",D133*E133))</x:f>
      </x:c>
      <x:c r="G133" s="33"/>
      <x:c r="H133" s="33"/>
      <x:c r="I133" s="27" t="str">
        <x:f>IF(OR(L133="",L133="План"),"",IF(L133="План и факт",G133*H133,"н/д"))</x:f>
      </x:c>
      <x:c r="J133" s="27" t="str">
        <x:f>IF(OR(L133="",L133="План"),"",IF(COUNT(F133,I133)=2,I133-F133,"н/д"))</x:f>
      </x:c>
      <x:c r="K133" s="28" t="str">
        <x:f>IF(OR(L133="",L133="План"),"",IF(COUNT(F133,J133)&lt;2,"н/д",IF(F133=0,"н/д",J133/F133)))</x:f>
      </x:c>
      <x:c r="L133" s="2" t="str">
        <x:f>IF(COUNTA(B133:E133,G133:H133)=0,"",IF(OR(NOT(ISNUMBER(B133)),C133="",NOT(ISNUMBER(D133)),NOT(ISNUMBER(E133)),D133&lt;0,E133&lt;0),"Исправьте",IF(DAY(B133)&lt;&gt;1,"Исправьте",IF(COUNTIFS($B$9:$B$248,B133,$C$9:$C$248,C133)&gt;1,"Дубликат",IF(COUNTA(G133:H133)=0,"План",IF(AND(ISNUMBER(G133),ISNUMBER(H133),G133&gt;=0,H133&gt;=0),"План и факт","Исправьте"))))))</x:f>
      </x:c>
    </x:row>
    <x:row r="134" ht="22" customHeight="1">
      <x:c r="B134" s="26"/>
      <x:c r="C134" s="25"/>
      <x:c r="D134" s="33"/>
      <x:c r="E134" s="33"/>
      <x:c r="F134" s="27" t="str">
        <x:f>IF(L134="","",IF(OR(L134="Исправьте",L134="Дубликат"),"н/д",D134*E134))</x:f>
      </x:c>
      <x:c r="G134" s="33"/>
      <x:c r="H134" s="33"/>
      <x:c r="I134" s="27" t="str">
        <x:f>IF(OR(L134="",L134="План"),"",IF(L134="План и факт",G134*H134,"н/д"))</x:f>
      </x:c>
      <x:c r="J134" s="27" t="str">
        <x:f>IF(OR(L134="",L134="План"),"",IF(COUNT(F134,I134)=2,I134-F134,"н/д"))</x:f>
      </x:c>
      <x:c r="K134" s="28" t="str">
        <x:f>IF(OR(L134="",L134="План"),"",IF(COUNT(F134,J134)&lt;2,"н/д",IF(F134=0,"н/д",J134/F134)))</x:f>
      </x:c>
      <x:c r="L134" s="2" t="str">
        <x:f>IF(COUNTA(B134:E134,G134:H134)=0,"",IF(OR(NOT(ISNUMBER(B134)),C134="",NOT(ISNUMBER(D134)),NOT(ISNUMBER(E134)),D134&lt;0,E134&lt;0),"Исправьте",IF(DAY(B134)&lt;&gt;1,"Исправьте",IF(COUNTIFS($B$9:$B$248,B134,$C$9:$C$248,C134)&gt;1,"Дубликат",IF(COUNTA(G134:H134)=0,"План",IF(AND(ISNUMBER(G134),ISNUMBER(H134),G134&gt;=0,H134&gt;=0),"План и факт","Исправьте"))))))</x:f>
      </x:c>
    </x:row>
    <x:row r="135" ht="22" customHeight="1">
      <x:c r="B135" s="26"/>
      <x:c r="C135" s="25"/>
      <x:c r="D135" s="33"/>
      <x:c r="E135" s="33"/>
      <x:c r="F135" s="27" t="str">
        <x:f>IF(L135="","",IF(OR(L135="Исправьте",L135="Дубликат"),"н/д",D135*E135))</x:f>
      </x:c>
      <x:c r="G135" s="33"/>
      <x:c r="H135" s="33"/>
      <x:c r="I135" s="27" t="str">
        <x:f>IF(OR(L135="",L135="План"),"",IF(L135="План и факт",G135*H135,"н/д"))</x:f>
      </x:c>
      <x:c r="J135" s="27" t="str">
        <x:f>IF(OR(L135="",L135="План"),"",IF(COUNT(F135,I135)=2,I135-F135,"н/д"))</x:f>
      </x:c>
      <x:c r="K135" s="28" t="str">
        <x:f>IF(OR(L135="",L135="План"),"",IF(COUNT(F135,J135)&lt;2,"н/д",IF(F135=0,"н/д",J135/F135)))</x:f>
      </x:c>
      <x:c r="L135" s="2" t="str">
        <x:f>IF(COUNTA(B135:E135,G135:H135)=0,"",IF(OR(NOT(ISNUMBER(B135)),C135="",NOT(ISNUMBER(D135)),NOT(ISNUMBER(E135)),D135&lt;0,E135&lt;0),"Исправьте",IF(DAY(B135)&lt;&gt;1,"Исправьте",IF(COUNTIFS($B$9:$B$248,B135,$C$9:$C$248,C135)&gt;1,"Дубликат",IF(COUNTA(G135:H135)=0,"План",IF(AND(ISNUMBER(G135),ISNUMBER(H135),G135&gt;=0,H135&gt;=0),"План и факт","Исправьте"))))))</x:f>
      </x:c>
    </x:row>
    <x:row r="136" ht="22" customHeight="1">
      <x:c r="B136" s="26"/>
      <x:c r="C136" s="25"/>
      <x:c r="D136" s="33"/>
      <x:c r="E136" s="33"/>
      <x:c r="F136" s="27" t="str">
        <x:f>IF(L136="","",IF(OR(L136="Исправьте",L136="Дубликат"),"н/д",D136*E136))</x:f>
      </x:c>
      <x:c r="G136" s="33"/>
      <x:c r="H136" s="33"/>
      <x:c r="I136" s="27" t="str">
        <x:f>IF(OR(L136="",L136="План"),"",IF(L136="План и факт",G136*H136,"н/д"))</x:f>
      </x:c>
      <x:c r="J136" s="27" t="str">
        <x:f>IF(OR(L136="",L136="План"),"",IF(COUNT(F136,I136)=2,I136-F136,"н/д"))</x:f>
      </x:c>
      <x:c r="K136" s="28" t="str">
        <x:f>IF(OR(L136="",L136="План"),"",IF(COUNT(F136,J136)&lt;2,"н/д",IF(F136=0,"н/д",J136/F136)))</x:f>
      </x:c>
      <x:c r="L136" s="2" t="str">
        <x:f>IF(COUNTA(B136:E136,G136:H136)=0,"",IF(OR(NOT(ISNUMBER(B136)),C136="",NOT(ISNUMBER(D136)),NOT(ISNUMBER(E136)),D136&lt;0,E136&lt;0),"Исправьте",IF(DAY(B136)&lt;&gt;1,"Исправьте",IF(COUNTIFS($B$9:$B$248,B136,$C$9:$C$248,C136)&gt;1,"Дубликат",IF(COUNTA(G136:H136)=0,"План",IF(AND(ISNUMBER(G136),ISNUMBER(H136),G136&gt;=0,H136&gt;=0),"План и факт","Исправьте"))))))</x:f>
      </x:c>
    </x:row>
    <x:row r="137" ht="22" customHeight="1">
      <x:c r="B137" s="26"/>
      <x:c r="C137" s="25"/>
      <x:c r="D137" s="33"/>
      <x:c r="E137" s="33"/>
      <x:c r="F137" s="27" t="str">
        <x:f>IF(L137="","",IF(OR(L137="Исправьте",L137="Дубликат"),"н/д",D137*E137))</x:f>
      </x:c>
      <x:c r="G137" s="33"/>
      <x:c r="H137" s="33"/>
      <x:c r="I137" s="27" t="str">
        <x:f>IF(OR(L137="",L137="План"),"",IF(L137="План и факт",G137*H137,"н/д"))</x:f>
      </x:c>
      <x:c r="J137" s="27" t="str">
        <x:f>IF(OR(L137="",L137="План"),"",IF(COUNT(F137,I137)=2,I137-F137,"н/д"))</x:f>
      </x:c>
      <x:c r="K137" s="28" t="str">
        <x:f>IF(OR(L137="",L137="План"),"",IF(COUNT(F137,J137)&lt;2,"н/д",IF(F137=0,"н/д",J137/F137)))</x:f>
      </x:c>
      <x:c r="L137" s="2" t="str">
        <x:f>IF(COUNTA(B137:E137,G137:H137)=0,"",IF(OR(NOT(ISNUMBER(B137)),C137="",NOT(ISNUMBER(D137)),NOT(ISNUMBER(E137)),D137&lt;0,E137&lt;0),"Исправьте",IF(DAY(B137)&lt;&gt;1,"Исправьте",IF(COUNTIFS($B$9:$B$248,B137,$C$9:$C$248,C137)&gt;1,"Дубликат",IF(COUNTA(G137:H137)=0,"План",IF(AND(ISNUMBER(G137),ISNUMBER(H137),G137&gt;=0,H137&gt;=0),"План и факт","Исправьте"))))))</x:f>
      </x:c>
    </x:row>
    <x:row r="138" ht="22" customHeight="1">
      <x:c r="B138" s="26"/>
      <x:c r="C138" s="25"/>
      <x:c r="D138" s="33"/>
      <x:c r="E138" s="33"/>
      <x:c r="F138" s="27" t="str">
        <x:f>IF(L138="","",IF(OR(L138="Исправьте",L138="Дубликат"),"н/д",D138*E138))</x:f>
      </x:c>
      <x:c r="G138" s="33"/>
      <x:c r="H138" s="33"/>
      <x:c r="I138" s="27" t="str">
        <x:f>IF(OR(L138="",L138="План"),"",IF(L138="План и факт",G138*H138,"н/д"))</x:f>
      </x:c>
      <x:c r="J138" s="27" t="str">
        <x:f>IF(OR(L138="",L138="План"),"",IF(COUNT(F138,I138)=2,I138-F138,"н/д"))</x:f>
      </x:c>
      <x:c r="K138" s="28" t="str">
        <x:f>IF(OR(L138="",L138="План"),"",IF(COUNT(F138,J138)&lt;2,"н/д",IF(F138=0,"н/д",J138/F138)))</x:f>
      </x:c>
      <x:c r="L138" s="2" t="str">
        <x:f>IF(COUNTA(B138:E138,G138:H138)=0,"",IF(OR(NOT(ISNUMBER(B138)),C138="",NOT(ISNUMBER(D138)),NOT(ISNUMBER(E138)),D138&lt;0,E138&lt;0),"Исправьте",IF(DAY(B138)&lt;&gt;1,"Исправьте",IF(COUNTIFS($B$9:$B$248,B138,$C$9:$C$248,C138)&gt;1,"Дубликат",IF(COUNTA(G138:H138)=0,"План",IF(AND(ISNUMBER(G138),ISNUMBER(H138),G138&gt;=0,H138&gt;=0),"План и факт","Исправьте"))))))</x:f>
      </x:c>
    </x:row>
    <x:row r="139" ht="22" customHeight="1">
      <x:c r="B139" s="26"/>
      <x:c r="C139" s="25"/>
      <x:c r="D139" s="33"/>
      <x:c r="E139" s="33"/>
      <x:c r="F139" s="27" t="str">
        <x:f>IF(L139="","",IF(OR(L139="Исправьте",L139="Дубликат"),"н/д",D139*E139))</x:f>
      </x:c>
      <x:c r="G139" s="33"/>
      <x:c r="H139" s="33"/>
      <x:c r="I139" s="27" t="str">
        <x:f>IF(OR(L139="",L139="План"),"",IF(L139="План и факт",G139*H139,"н/д"))</x:f>
      </x:c>
      <x:c r="J139" s="27" t="str">
        <x:f>IF(OR(L139="",L139="План"),"",IF(COUNT(F139,I139)=2,I139-F139,"н/д"))</x:f>
      </x:c>
      <x:c r="K139" s="28" t="str">
        <x:f>IF(OR(L139="",L139="План"),"",IF(COUNT(F139,J139)&lt;2,"н/д",IF(F139=0,"н/д",J139/F139)))</x:f>
      </x:c>
      <x:c r="L139" s="2" t="str">
        <x:f>IF(COUNTA(B139:E139,G139:H139)=0,"",IF(OR(NOT(ISNUMBER(B139)),C139="",NOT(ISNUMBER(D139)),NOT(ISNUMBER(E139)),D139&lt;0,E139&lt;0),"Исправьте",IF(DAY(B139)&lt;&gt;1,"Исправьте",IF(COUNTIFS($B$9:$B$248,B139,$C$9:$C$248,C139)&gt;1,"Дубликат",IF(COUNTA(G139:H139)=0,"План",IF(AND(ISNUMBER(G139),ISNUMBER(H139),G139&gt;=0,H139&gt;=0),"План и факт","Исправьте"))))))</x:f>
      </x:c>
    </x:row>
    <x:row r="140" ht="22" customHeight="1">
      <x:c r="B140" s="26"/>
      <x:c r="C140" s="25"/>
      <x:c r="D140" s="33"/>
      <x:c r="E140" s="33"/>
      <x:c r="F140" s="27" t="str">
        <x:f>IF(L140="","",IF(OR(L140="Исправьте",L140="Дубликат"),"н/д",D140*E140))</x:f>
      </x:c>
      <x:c r="G140" s="33"/>
      <x:c r="H140" s="33"/>
      <x:c r="I140" s="27" t="str">
        <x:f>IF(OR(L140="",L140="План"),"",IF(L140="План и факт",G140*H140,"н/д"))</x:f>
      </x:c>
      <x:c r="J140" s="27" t="str">
        <x:f>IF(OR(L140="",L140="План"),"",IF(COUNT(F140,I140)=2,I140-F140,"н/д"))</x:f>
      </x:c>
      <x:c r="K140" s="28" t="str">
        <x:f>IF(OR(L140="",L140="План"),"",IF(COUNT(F140,J140)&lt;2,"н/д",IF(F140=0,"н/д",J140/F140)))</x:f>
      </x:c>
      <x:c r="L140" s="2" t="str">
        <x:f>IF(COUNTA(B140:E140,G140:H140)=0,"",IF(OR(NOT(ISNUMBER(B140)),C140="",NOT(ISNUMBER(D140)),NOT(ISNUMBER(E140)),D140&lt;0,E140&lt;0),"Исправьте",IF(DAY(B140)&lt;&gt;1,"Исправьте",IF(COUNTIFS($B$9:$B$248,B140,$C$9:$C$248,C140)&gt;1,"Дубликат",IF(COUNTA(G140:H140)=0,"План",IF(AND(ISNUMBER(G140),ISNUMBER(H140),G140&gt;=0,H140&gt;=0),"План и факт","Исправьте"))))))</x:f>
      </x:c>
    </x:row>
    <x:row r="141" ht="22" customHeight="1">
      <x:c r="B141" s="26"/>
      <x:c r="C141" s="25"/>
      <x:c r="D141" s="33"/>
      <x:c r="E141" s="33"/>
      <x:c r="F141" s="27" t="str">
        <x:f>IF(L141="","",IF(OR(L141="Исправьте",L141="Дубликат"),"н/д",D141*E141))</x:f>
      </x:c>
      <x:c r="G141" s="33"/>
      <x:c r="H141" s="33"/>
      <x:c r="I141" s="27" t="str">
        <x:f>IF(OR(L141="",L141="План"),"",IF(L141="План и факт",G141*H141,"н/д"))</x:f>
      </x:c>
      <x:c r="J141" s="27" t="str">
        <x:f>IF(OR(L141="",L141="План"),"",IF(COUNT(F141,I141)=2,I141-F141,"н/д"))</x:f>
      </x:c>
      <x:c r="K141" s="28" t="str">
        <x:f>IF(OR(L141="",L141="План"),"",IF(COUNT(F141,J141)&lt;2,"н/д",IF(F141=0,"н/д",J141/F141)))</x:f>
      </x:c>
      <x:c r="L141" s="2" t="str">
        <x:f>IF(COUNTA(B141:E141,G141:H141)=0,"",IF(OR(NOT(ISNUMBER(B141)),C141="",NOT(ISNUMBER(D141)),NOT(ISNUMBER(E141)),D141&lt;0,E141&lt;0),"Исправьте",IF(DAY(B141)&lt;&gt;1,"Исправьте",IF(COUNTIFS($B$9:$B$248,B141,$C$9:$C$248,C141)&gt;1,"Дубликат",IF(COUNTA(G141:H141)=0,"План",IF(AND(ISNUMBER(G141),ISNUMBER(H141),G141&gt;=0,H141&gt;=0),"План и факт","Исправьте"))))))</x:f>
      </x:c>
    </x:row>
    <x:row r="142" ht="22" customHeight="1">
      <x:c r="B142" s="26"/>
      <x:c r="C142" s="25"/>
      <x:c r="D142" s="33"/>
      <x:c r="E142" s="33"/>
      <x:c r="F142" s="27" t="str">
        <x:f>IF(L142="","",IF(OR(L142="Исправьте",L142="Дубликат"),"н/д",D142*E142))</x:f>
      </x:c>
      <x:c r="G142" s="33"/>
      <x:c r="H142" s="33"/>
      <x:c r="I142" s="27" t="str">
        <x:f>IF(OR(L142="",L142="План"),"",IF(L142="План и факт",G142*H142,"н/д"))</x:f>
      </x:c>
      <x:c r="J142" s="27" t="str">
        <x:f>IF(OR(L142="",L142="План"),"",IF(COUNT(F142,I142)=2,I142-F142,"н/д"))</x:f>
      </x:c>
      <x:c r="K142" s="28" t="str">
        <x:f>IF(OR(L142="",L142="План"),"",IF(COUNT(F142,J142)&lt;2,"н/д",IF(F142=0,"н/д",J142/F142)))</x:f>
      </x:c>
      <x:c r="L142" s="2" t="str">
        <x:f>IF(COUNTA(B142:E142,G142:H142)=0,"",IF(OR(NOT(ISNUMBER(B142)),C142="",NOT(ISNUMBER(D142)),NOT(ISNUMBER(E142)),D142&lt;0,E142&lt;0),"Исправьте",IF(DAY(B142)&lt;&gt;1,"Исправьте",IF(COUNTIFS($B$9:$B$248,B142,$C$9:$C$248,C142)&gt;1,"Дубликат",IF(COUNTA(G142:H142)=0,"План",IF(AND(ISNUMBER(G142),ISNUMBER(H142),G142&gt;=0,H142&gt;=0),"План и факт","Исправьте"))))))</x:f>
      </x:c>
    </x:row>
    <x:row r="143" ht="22" customHeight="1">
      <x:c r="B143" s="26"/>
      <x:c r="C143" s="25"/>
      <x:c r="D143" s="33"/>
      <x:c r="E143" s="33"/>
      <x:c r="F143" s="27" t="str">
        <x:f>IF(L143="","",IF(OR(L143="Исправьте",L143="Дубликат"),"н/д",D143*E143))</x:f>
      </x:c>
      <x:c r="G143" s="33"/>
      <x:c r="H143" s="33"/>
      <x:c r="I143" s="27" t="str">
        <x:f>IF(OR(L143="",L143="План"),"",IF(L143="План и факт",G143*H143,"н/д"))</x:f>
      </x:c>
      <x:c r="J143" s="27" t="str">
        <x:f>IF(OR(L143="",L143="План"),"",IF(COUNT(F143,I143)=2,I143-F143,"н/д"))</x:f>
      </x:c>
      <x:c r="K143" s="28" t="str">
        <x:f>IF(OR(L143="",L143="План"),"",IF(COUNT(F143,J143)&lt;2,"н/д",IF(F143=0,"н/д",J143/F143)))</x:f>
      </x:c>
      <x:c r="L143" s="2" t="str">
        <x:f>IF(COUNTA(B143:E143,G143:H143)=0,"",IF(OR(NOT(ISNUMBER(B143)),C143="",NOT(ISNUMBER(D143)),NOT(ISNUMBER(E143)),D143&lt;0,E143&lt;0),"Исправьте",IF(DAY(B143)&lt;&gt;1,"Исправьте",IF(COUNTIFS($B$9:$B$248,B143,$C$9:$C$248,C143)&gt;1,"Дубликат",IF(COUNTA(G143:H143)=0,"План",IF(AND(ISNUMBER(G143),ISNUMBER(H143),G143&gt;=0,H143&gt;=0),"План и факт","Исправьте"))))))</x:f>
      </x:c>
    </x:row>
    <x:row r="144" ht="22" customHeight="1">
      <x:c r="B144" s="26"/>
      <x:c r="C144" s="25"/>
      <x:c r="D144" s="33"/>
      <x:c r="E144" s="33"/>
      <x:c r="F144" s="27" t="str">
        <x:f>IF(L144="","",IF(OR(L144="Исправьте",L144="Дубликат"),"н/д",D144*E144))</x:f>
      </x:c>
      <x:c r="G144" s="33"/>
      <x:c r="H144" s="33"/>
      <x:c r="I144" s="27" t="str">
        <x:f>IF(OR(L144="",L144="План"),"",IF(L144="План и факт",G144*H144,"н/д"))</x:f>
      </x:c>
      <x:c r="J144" s="27" t="str">
        <x:f>IF(OR(L144="",L144="План"),"",IF(COUNT(F144,I144)=2,I144-F144,"н/д"))</x:f>
      </x:c>
      <x:c r="K144" s="28" t="str">
        <x:f>IF(OR(L144="",L144="План"),"",IF(COUNT(F144,J144)&lt;2,"н/д",IF(F144=0,"н/д",J144/F144)))</x:f>
      </x:c>
      <x:c r="L144" s="2" t="str">
        <x:f>IF(COUNTA(B144:E144,G144:H144)=0,"",IF(OR(NOT(ISNUMBER(B144)),C144="",NOT(ISNUMBER(D144)),NOT(ISNUMBER(E144)),D144&lt;0,E144&lt;0),"Исправьте",IF(DAY(B144)&lt;&gt;1,"Исправьте",IF(COUNTIFS($B$9:$B$248,B144,$C$9:$C$248,C144)&gt;1,"Дубликат",IF(COUNTA(G144:H144)=0,"План",IF(AND(ISNUMBER(G144),ISNUMBER(H144),G144&gt;=0,H144&gt;=0),"План и факт","Исправьте"))))))</x:f>
      </x:c>
    </x:row>
    <x:row r="145" ht="22" customHeight="1">
      <x:c r="B145" s="26"/>
      <x:c r="C145" s="25"/>
      <x:c r="D145" s="33"/>
      <x:c r="E145" s="33"/>
      <x:c r="F145" s="27" t="str">
        <x:f>IF(L145="","",IF(OR(L145="Исправьте",L145="Дубликат"),"н/д",D145*E145))</x:f>
      </x:c>
      <x:c r="G145" s="33"/>
      <x:c r="H145" s="33"/>
      <x:c r="I145" s="27" t="str">
        <x:f>IF(OR(L145="",L145="План"),"",IF(L145="План и факт",G145*H145,"н/д"))</x:f>
      </x:c>
      <x:c r="J145" s="27" t="str">
        <x:f>IF(OR(L145="",L145="План"),"",IF(COUNT(F145,I145)=2,I145-F145,"н/д"))</x:f>
      </x:c>
      <x:c r="K145" s="28" t="str">
        <x:f>IF(OR(L145="",L145="План"),"",IF(COUNT(F145,J145)&lt;2,"н/д",IF(F145=0,"н/д",J145/F145)))</x:f>
      </x:c>
      <x:c r="L145" s="2" t="str">
        <x:f>IF(COUNTA(B145:E145,G145:H145)=0,"",IF(OR(NOT(ISNUMBER(B145)),C145="",NOT(ISNUMBER(D145)),NOT(ISNUMBER(E145)),D145&lt;0,E145&lt;0),"Исправьте",IF(DAY(B145)&lt;&gt;1,"Исправьте",IF(COUNTIFS($B$9:$B$248,B145,$C$9:$C$248,C145)&gt;1,"Дубликат",IF(COUNTA(G145:H145)=0,"План",IF(AND(ISNUMBER(G145),ISNUMBER(H145),G145&gt;=0,H145&gt;=0),"План и факт","Исправьте"))))))</x:f>
      </x:c>
    </x:row>
    <x:row r="146" ht="22" customHeight="1">
      <x:c r="B146" s="26"/>
      <x:c r="C146" s="25"/>
      <x:c r="D146" s="33"/>
      <x:c r="E146" s="33"/>
      <x:c r="F146" s="27" t="str">
        <x:f>IF(L146="","",IF(OR(L146="Исправьте",L146="Дубликат"),"н/д",D146*E146))</x:f>
      </x:c>
      <x:c r="G146" s="33"/>
      <x:c r="H146" s="33"/>
      <x:c r="I146" s="27" t="str">
        <x:f>IF(OR(L146="",L146="План"),"",IF(L146="План и факт",G146*H146,"н/д"))</x:f>
      </x:c>
      <x:c r="J146" s="27" t="str">
        <x:f>IF(OR(L146="",L146="План"),"",IF(COUNT(F146,I146)=2,I146-F146,"н/д"))</x:f>
      </x:c>
      <x:c r="K146" s="28" t="str">
        <x:f>IF(OR(L146="",L146="План"),"",IF(COUNT(F146,J146)&lt;2,"н/д",IF(F146=0,"н/д",J146/F146)))</x:f>
      </x:c>
      <x:c r="L146" s="2" t="str">
        <x:f>IF(COUNTA(B146:E146,G146:H146)=0,"",IF(OR(NOT(ISNUMBER(B146)),C146="",NOT(ISNUMBER(D146)),NOT(ISNUMBER(E146)),D146&lt;0,E146&lt;0),"Исправьте",IF(DAY(B146)&lt;&gt;1,"Исправьте",IF(COUNTIFS($B$9:$B$248,B146,$C$9:$C$248,C146)&gt;1,"Дубликат",IF(COUNTA(G146:H146)=0,"План",IF(AND(ISNUMBER(G146),ISNUMBER(H146),G146&gt;=0,H146&gt;=0),"План и факт","Исправьте"))))))</x:f>
      </x:c>
    </x:row>
    <x:row r="147" ht="22" customHeight="1">
      <x:c r="B147" s="26"/>
      <x:c r="C147" s="25"/>
      <x:c r="D147" s="33"/>
      <x:c r="E147" s="33"/>
      <x:c r="F147" s="27" t="str">
        <x:f>IF(L147="","",IF(OR(L147="Исправьте",L147="Дубликат"),"н/д",D147*E147))</x:f>
      </x:c>
      <x:c r="G147" s="33"/>
      <x:c r="H147" s="33"/>
      <x:c r="I147" s="27" t="str">
        <x:f>IF(OR(L147="",L147="План"),"",IF(L147="План и факт",G147*H147,"н/д"))</x:f>
      </x:c>
      <x:c r="J147" s="27" t="str">
        <x:f>IF(OR(L147="",L147="План"),"",IF(COUNT(F147,I147)=2,I147-F147,"н/д"))</x:f>
      </x:c>
      <x:c r="K147" s="28" t="str">
        <x:f>IF(OR(L147="",L147="План"),"",IF(COUNT(F147,J147)&lt;2,"н/д",IF(F147=0,"н/д",J147/F147)))</x:f>
      </x:c>
      <x:c r="L147" s="2" t="str">
        <x:f>IF(COUNTA(B147:E147,G147:H147)=0,"",IF(OR(NOT(ISNUMBER(B147)),C147="",NOT(ISNUMBER(D147)),NOT(ISNUMBER(E147)),D147&lt;0,E147&lt;0),"Исправьте",IF(DAY(B147)&lt;&gt;1,"Исправьте",IF(COUNTIFS($B$9:$B$248,B147,$C$9:$C$248,C147)&gt;1,"Дубликат",IF(COUNTA(G147:H147)=0,"План",IF(AND(ISNUMBER(G147),ISNUMBER(H147),G147&gt;=0,H147&gt;=0),"План и факт","Исправьте"))))))</x:f>
      </x:c>
    </x:row>
    <x:row r="148" ht="22" customHeight="1">
      <x:c r="B148" s="26"/>
      <x:c r="C148" s="25"/>
      <x:c r="D148" s="33"/>
      <x:c r="E148" s="33"/>
      <x:c r="F148" s="27" t="str">
        <x:f>IF(L148="","",IF(OR(L148="Исправьте",L148="Дубликат"),"н/д",D148*E148))</x:f>
      </x:c>
      <x:c r="G148" s="33"/>
      <x:c r="H148" s="33"/>
      <x:c r="I148" s="27" t="str">
        <x:f>IF(OR(L148="",L148="План"),"",IF(L148="План и факт",G148*H148,"н/д"))</x:f>
      </x:c>
      <x:c r="J148" s="27" t="str">
        <x:f>IF(OR(L148="",L148="План"),"",IF(COUNT(F148,I148)=2,I148-F148,"н/д"))</x:f>
      </x:c>
      <x:c r="K148" s="28" t="str">
        <x:f>IF(OR(L148="",L148="План"),"",IF(COUNT(F148,J148)&lt;2,"н/д",IF(F148=0,"н/д",J148/F148)))</x:f>
      </x:c>
      <x:c r="L148" s="2" t="str">
        <x:f>IF(COUNTA(B148:E148,G148:H148)=0,"",IF(OR(NOT(ISNUMBER(B148)),C148="",NOT(ISNUMBER(D148)),NOT(ISNUMBER(E148)),D148&lt;0,E148&lt;0),"Исправьте",IF(DAY(B148)&lt;&gt;1,"Исправьте",IF(COUNTIFS($B$9:$B$248,B148,$C$9:$C$248,C148)&gt;1,"Дубликат",IF(COUNTA(G148:H148)=0,"План",IF(AND(ISNUMBER(G148),ISNUMBER(H148),G148&gt;=0,H148&gt;=0),"План и факт","Исправьте"))))))</x:f>
      </x:c>
    </x:row>
    <x:row r="149" ht="22" customHeight="1">
      <x:c r="B149" s="26"/>
      <x:c r="C149" s="25"/>
      <x:c r="D149" s="33"/>
      <x:c r="E149" s="33"/>
      <x:c r="F149" s="27" t="str">
        <x:f>IF(L149="","",IF(OR(L149="Исправьте",L149="Дубликат"),"н/д",D149*E149))</x:f>
      </x:c>
      <x:c r="G149" s="33"/>
      <x:c r="H149" s="33"/>
      <x:c r="I149" s="27" t="str">
        <x:f>IF(OR(L149="",L149="План"),"",IF(L149="План и факт",G149*H149,"н/д"))</x:f>
      </x:c>
      <x:c r="J149" s="27" t="str">
        <x:f>IF(OR(L149="",L149="План"),"",IF(COUNT(F149,I149)=2,I149-F149,"н/д"))</x:f>
      </x:c>
      <x:c r="K149" s="28" t="str">
        <x:f>IF(OR(L149="",L149="План"),"",IF(COUNT(F149,J149)&lt;2,"н/д",IF(F149=0,"н/д",J149/F149)))</x:f>
      </x:c>
      <x:c r="L149" s="2" t="str">
        <x:f>IF(COUNTA(B149:E149,G149:H149)=0,"",IF(OR(NOT(ISNUMBER(B149)),C149="",NOT(ISNUMBER(D149)),NOT(ISNUMBER(E149)),D149&lt;0,E149&lt;0),"Исправьте",IF(DAY(B149)&lt;&gt;1,"Исправьте",IF(COUNTIFS($B$9:$B$248,B149,$C$9:$C$248,C149)&gt;1,"Дубликат",IF(COUNTA(G149:H149)=0,"План",IF(AND(ISNUMBER(G149),ISNUMBER(H149),G149&gt;=0,H149&gt;=0),"План и факт","Исправьте"))))))</x:f>
      </x:c>
    </x:row>
    <x:row r="150" ht="22" customHeight="1">
      <x:c r="B150" s="26"/>
      <x:c r="C150" s="25"/>
      <x:c r="D150" s="33"/>
      <x:c r="E150" s="33"/>
      <x:c r="F150" s="27" t="str">
        <x:f>IF(L150="","",IF(OR(L150="Исправьте",L150="Дубликат"),"н/д",D150*E150))</x:f>
      </x:c>
      <x:c r="G150" s="33"/>
      <x:c r="H150" s="33"/>
      <x:c r="I150" s="27" t="str">
        <x:f>IF(OR(L150="",L150="План"),"",IF(L150="План и факт",G150*H150,"н/д"))</x:f>
      </x:c>
      <x:c r="J150" s="27" t="str">
        <x:f>IF(OR(L150="",L150="План"),"",IF(COUNT(F150,I150)=2,I150-F150,"н/д"))</x:f>
      </x:c>
      <x:c r="K150" s="28" t="str">
        <x:f>IF(OR(L150="",L150="План"),"",IF(COUNT(F150,J150)&lt;2,"н/д",IF(F150=0,"н/д",J150/F150)))</x:f>
      </x:c>
      <x:c r="L150" s="2" t="str">
        <x:f>IF(COUNTA(B150:E150,G150:H150)=0,"",IF(OR(NOT(ISNUMBER(B150)),C150="",NOT(ISNUMBER(D150)),NOT(ISNUMBER(E150)),D150&lt;0,E150&lt;0),"Исправьте",IF(DAY(B150)&lt;&gt;1,"Исправьте",IF(COUNTIFS($B$9:$B$248,B150,$C$9:$C$248,C150)&gt;1,"Дубликат",IF(COUNTA(G150:H150)=0,"План",IF(AND(ISNUMBER(G150),ISNUMBER(H150),G150&gt;=0,H150&gt;=0),"План и факт","Исправьте"))))))</x:f>
      </x:c>
    </x:row>
    <x:row r="151" ht="22" customHeight="1">
      <x:c r="B151" s="26"/>
      <x:c r="C151" s="25"/>
      <x:c r="D151" s="33"/>
      <x:c r="E151" s="33"/>
      <x:c r="F151" s="27" t="str">
        <x:f>IF(L151="","",IF(OR(L151="Исправьте",L151="Дубликат"),"н/д",D151*E151))</x:f>
      </x:c>
      <x:c r="G151" s="33"/>
      <x:c r="H151" s="33"/>
      <x:c r="I151" s="27" t="str">
        <x:f>IF(OR(L151="",L151="План"),"",IF(L151="План и факт",G151*H151,"н/д"))</x:f>
      </x:c>
      <x:c r="J151" s="27" t="str">
        <x:f>IF(OR(L151="",L151="План"),"",IF(COUNT(F151,I151)=2,I151-F151,"н/д"))</x:f>
      </x:c>
      <x:c r="K151" s="28" t="str">
        <x:f>IF(OR(L151="",L151="План"),"",IF(COUNT(F151,J151)&lt;2,"н/д",IF(F151=0,"н/д",J151/F151)))</x:f>
      </x:c>
      <x:c r="L151" s="2" t="str">
        <x:f>IF(COUNTA(B151:E151,G151:H151)=0,"",IF(OR(NOT(ISNUMBER(B151)),C151="",NOT(ISNUMBER(D151)),NOT(ISNUMBER(E151)),D151&lt;0,E151&lt;0),"Исправьте",IF(DAY(B151)&lt;&gt;1,"Исправьте",IF(COUNTIFS($B$9:$B$248,B151,$C$9:$C$248,C151)&gt;1,"Дубликат",IF(COUNTA(G151:H151)=0,"План",IF(AND(ISNUMBER(G151),ISNUMBER(H151),G151&gt;=0,H151&gt;=0),"План и факт","Исправьте"))))))</x:f>
      </x:c>
    </x:row>
    <x:row r="152" ht="22" customHeight="1">
      <x:c r="B152" s="26"/>
      <x:c r="C152" s="25"/>
      <x:c r="D152" s="33"/>
      <x:c r="E152" s="33"/>
      <x:c r="F152" s="27" t="str">
        <x:f>IF(L152="","",IF(OR(L152="Исправьте",L152="Дубликат"),"н/д",D152*E152))</x:f>
      </x:c>
      <x:c r="G152" s="33"/>
      <x:c r="H152" s="33"/>
      <x:c r="I152" s="27" t="str">
        <x:f>IF(OR(L152="",L152="План"),"",IF(L152="План и факт",G152*H152,"н/д"))</x:f>
      </x:c>
      <x:c r="J152" s="27" t="str">
        <x:f>IF(OR(L152="",L152="План"),"",IF(COUNT(F152,I152)=2,I152-F152,"н/д"))</x:f>
      </x:c>
      <x:c r="K152" s="28" t="str">
        <x:f>IF(OR(L152="",L152="План"),"",IF(COUNT(F152,J152)&lt;2,"н/д",IF(F152=0,"н/д",J152/F152)))</x:f>
      </x:c>
      <x:c r="L152" s="2" t="str">
        <x:f>IF(COUNTA(B152:E152,G152:H152)=0,"",IF(OR(NOT(ISNUMBER(B152)),C152="",NOT(ISNUMBER(D152)),NOT(ISNUMBER(E152)),D152&lt;0,E152&lt;0),"Исправьте",IF(DAY(B152)&lt;&gt;1,"Исправьте",IF(COUNTIFS($B$9:$B$248,B152,$C$9:$C$248,C152)&gt;1,"Дубликат",IF(COUNTA(G152:H152)=0,"План",IF(AND(ISNUMBER(G152),ISNUMBER(H152),G152&gt;=0,H152&gt;=0),"План и факт","Исправьте"))))))</x:f>
      </x:c>
    </x:row>
    <x:row r="153" ht="22" customHeight="1">
      <x:c r="B153" s="26"/>
      <x:c r="C153" s="25"/>
      <x:c r="D153" s="33"/>
      <x:c r="E153" s="33"/>
      <x:c r="F153" s="27" t="str">
        <x:f>IF(L153="","",IF(OR(L153="Исправьте",L153="Дубликат"),"н/д",D153*E153))</x:f>
      </x:c>
      <x:c r="G153" s="33"/>
      <x:c r="H153" s="33"/>
      <x:c r="I153" s="27" t="str">
        <x:f>IF(OR(L153="",L153="План"),"",IF(L153="План и факт",G153*H153,"н/д"))</x:f>
      </x:c>
      <x:c r="J153" s="27" t="str">
        <x:f>IF(OR(L153="",L153="План"),"",IF(COUNT(F153,I153)=2,I153-F153,"н/д"))</x:f>
      </x:c>
      <x:c r="K153" s="28" t="str">
        <x:f>IF(OR(L153="",L153="План"),"",IF(COUNT(F153,J153)&lt;2,"н/д",IF(F153=0,"н/д",J153/F153)))</x:f>
      </x:c>
      <x:c r="L153" s="2" t="str">
        <x:f>IF(COUNTA(B153:E153,G153:H153)=0,"",IF(OR(NOT(ISNUMBER(B153)),C153="",NOT(ISNUMBER(D153)),NOT(ISNUMBER(E153)),D153&lt;0,E153&lt;0),"Исправьте",IF(DAY(B153)&lt;&gt;1,"Исправьте",IF(COUNTIFS($B$9:$B$248,B153,$C$9:$C$248,C153)&gt;1,"Дубликат",IF(COUNTA(G153:H153)=0,"План",IF(AND(ISNUMBER(G153),ISNUMBER(H153),G153&gt;=0,H153&gt;=0),"План и факт","Исправьте"))))))</x:f>
      </x:c>
    </x:row>
    <x:row r="154" ht="22" customHeight="1">
      <x:c r="B154" s="26"/>
      <x:c r="C154" s="25"/>
      <x:c r="D154" s="33"/>
      <x:c r="E154" s="33"/>
      <x:c r="F154" s="27" t="str">
        <x:f>IF(L154="","",IF(OR(L154="Исправьте",L154="Дубликат"),"н/д",D154*E154))</x:f>
      </x:c>
      <x:c r="G154" s="33"/>
      <x:c r="H154" s="33"/>
      <x:c r="I154" s="27" t="str">
        <x:f>IF(OR(L154="",L154="План"),"",IF(L154="План и факт",G154*H154,"н/д"))</x:f>
      </x:c>
      <x:c r="J154" s="27" t="str">
        <x:f>IF(OR(L154="",L154="План"),"",IF(COUNT(F154,I154)=2,I154-F154,"н/д"))</x:f>
      </x:c>
      <x:c r="K154" s="28" t="str">
        <x:f>IF(OR(L154="",L154="План"),"",IF(COUNT(F154,J154)&lt;2,"н/д",IF(F154=0,"н/д",J154/F154)))</x:f>
      </x:c>
      <x:c r="L154" s="2" t="str">
        <x:f>IF(COUNTA(B154:E154,G154:H154)=0,"",IF(OR(NOT(ISNUMBER(B154)),C154="",NOT(ISNUMBER(D154)),NOT(ISNUMBER(E154)),D154&lt;0,E154&lt;0),"Исправьте",IF(DAY(B154)&lt;&gt;1,"Исправьте",IF(COUNTIFS($B$9:$B$248,B154,$C$9:$C$248,C154)&gt;1,"Дубликат",IF(COUNTA(G154:H154)=0,"План",IF(AND(ISNUMBER(G154),ISNUMBER(H154),G154&gt;=0,H154&gt;=0),"План и факт","Исправьте"))))))</x:f>
      </x:c>
    </x:row>
    <x:row r="155" ht="22" customHeight="1">
      <x:c r="B155" s="26"/>
      <x:c r="C155" s="25"/>
      <x:c r="D155" s="33"/>
      <x:c r="E155" s="33"/>
      <x:c r="F155" s="27" t="str">
        <x:f>IF(L155="","",IF(OR(L155="Исправьте",L155="Дубликат"),"н/д",D155*E155))</x:f>
      </x:c>
      <x:c r="G155" s="33"/>
      <x:c r="H155" s="33"/>
      <x:c r="I155" s="27" t="str">
        <x:f>IF(OR(L155="",L155="План"),"",IF(L155="План и факт",G155*H155,"н/д"))</x:f>
      </x:c>
      <x:c r="J155" s="27" t="str">
        <x:f>IF(OR(L155="",L155="План"),"",IF(COUNT(F155,I155)=2,I155-F155,"н/д"))</x:f>
      </x:c>
      <x:c r="K155" s="28" t="str">
        <x:f>IF(OR(L155="",L155="План"),"",IF(COUNT(F155,J155)&lt;2,"н/д",IF(F155=0,"н/д",J155/F155)))</x:f>
      </x:c>
      <x:c r="L155" s="2" t="str">
        <x:f>IF(COUNTA(B155:E155,G155:H155)=0,"",IF(OR(NOT(ISNUMBER(B155)),C155="",NOT(ISNUMBER(D155)),NOT(ISNUMBER(E155)),D155&lt;0,E155&lt;0),"Исправьте",IF(DAY(B155)&lt;&gt;1,"Исправьте",IF(COUNTIFS($B$9:$B$248,B155,$C$9:$C$248,C155)&gt;1,"Дубликат",IF(COUNTA(G155:H155)=0,"План",IF(AND(ISNUMBER(G155),ISNUMBER(H155),G155&gt;=0,H155&gt;=0),"План и факт","Исправьте"))))))</x:f>
      </x:c>
    </x:row>
    <x:row r="156" ht="22" customHeight="1">
      <x:c r="B156" s="26"/>
      <x:c r="C156" s="25"/>
      <x:c r="D156" s="33"/>
      <x:c r="E156" s="33"/>
      <x:c r="F156" s="27" t="str">
        <x:f>IF(L156="","",IF(OR(L156="Исправьте",L156="Дубликат"),"н/д",D156*E156))</x:f>
      </x:c>
      <x:c r="G156" s="33"/>
      <x:c r="H156" s="33"/>
      <x:c r="I156" s="27" t="str">
        <x:f>IF(OR(L156="",L156="План"),"",IF(L156="План и факт",G156*H156,"н/д"))</x:f>
      </x:c>
      <x:c r="J156" s="27" t="str">
        <x:f>IF(OR(L156="",L156="План"),"",IF(COUNT(F156,I156)=2,I156-F156,"н/д"))</x:f>
      </x:c>
      <x:c r="K156" s="28" t="str">
        <x:f>IF(OR(L156="",L156="План"),"",IF(COUNT(F156,J156)&lt;2,"н/д",IF(F156=0,"н/д",J156/F156)))</x:f>
      </x:c>
      <x:c r="L156" s="2" t="str">
        <x:f>IF(COUNTA(B156:E156,G156:H156)=0,"",IF(OR(NOT(ISNUMBER(B156)),C156="",NOT(ISNUMBER(D156)),NOT(ISNUMBER(E156)),D156&lt;0,E156&lt;0),"Исправьте",IF(DAY(B156)&lt;&gt;1,"Исправьте",IF(COUNTIFS($B$9:$B$248,B156,$C$9:$C$248,C156)&gt;1,"Дубликат",IF(COUNTA(G156:H156)=0,"План",IF(AND(ISNUMBER(G156),ISNUMBER(H156),G156&gt;=0,H156&gt;=0),"План и факт","Исправьте"))))))</x:f>
      </x:c>
    </x:row>
    <x:row r="157" ht="22" customHeight="1">
      <x:c r="B157" s="26"/>
      <x:c r="C157" s="25"/>
      <x:c r="D157" s="33"/>
      <x:c r="E157" s="33"/>
      <x:c r="F157" s="27" t="str">
        <x:f>IF(L157="","",IF(OR(L157="Исправьте",L157="Дубликат"),"н/д",D157*E157))</x:f>
      </x:c>
      <x:c r="G157" s="33"/>
      <x:c r="H157" s="33"/>
      <x:c r="I157" s="27" t="str">
        <x:f>IF(OR(L157="",L157="План"),"",IF(L157="План и факт",G157*H157,"н/д"))</x:f>
      </x:c>
      <x:c r="J157" s="27" t="str">
        <x:f>IF(OR(L157="",L157="План"),"",IF(COUNT(F157,I157)=2,I157-F157,"н/д"))</x:f>
      </x:c>
      <x:c r="K157" s="28" t="str">
        <x:f>IF(OR(L157="",L157="План"),"",IF(COUNT(F157,J157)&lt;2,"н/д",IF(F157=0,"н/д",J157/F157)))</x:f>
      </x:c>
      <x:c r="L157" s="2" t="str">
        <x:f>IF(COUNTA(B157:E157,G157:H157)=0,"",IF(OR(NOT(ISNUMBER(B157)),C157="",NOT(ISNUMBER(D157)),NOT(ISNUMBER(E157)),D157&lt;0,E157&lt;0),"Исправьте",IF(DAY(B157)&lt;&gt;1,"Исправьте",IF(COUNTIFS($B$9:$B$248,B157,$C$9:$C$248,C157)&gt;1,"Дубликат",IF(COUNTA(G157:H157)=0,"План",IF(AND(ISNUMBER(G157),ISNUMBER(H157),G157&gt;=0,H157&gt;=0),"План и факт","Исправьте"))))))</x:f>
      </x:c>
    </x:row>
    <x:row r="158" ht="22" customHeight="1">
      <x:c r="B158" s="26"/>
      <x:c r="C158" s="25"/>
      <x:c r="D158" s="33"/>
      <x:c r="E158" s="33"/>
      <x:c r="F158" s="27" t="str">
        <x:f>IF(L158="","",IF(OR(L158="Исправьте",L158="Дубликат"),"н/д",D158*E158))</x:f>
      </x:c>
      <x:c r="G158" s="33"/>
      <x:c r="H158" s="33"/>
      <x:c r="I158" s="27" t="str">
        <x:f>IF(OR(L158="",L158="План"),"",IF(L158="План и факт",G158*H158,"н/д"))</x:f>
      </x:c>
      <x:c r="J158" s="27" t="str">
        <x:f>IF(OR(L158="",L158="План"),"",IF(COUNT(F158,I158)=2,I158-F158,"н/д"))</x:f>
      </x:c>
      <x:c r="K158" s="28" t="str">
        <x:f>IF(OR(L158="",L158="План"),"",IF(COUNT(F158,J158)&lt;2,"н/д",IF(F158=0,"н/д",J158/F158)))</x:f>
      </x:c>
      <x:c r="L158" s="2" t="str">
        <x:f>IF(COUNTA(B158:E158,G158:H158)=0,"",IF(OR(NOT(ISNUMBER(B158)),C158="",NOT(ISNUMBER(D158)),NOT(ISNUMBER(E158)),D158&lt;0,E158&lt;0),"Исправьте",IF(DAY(B158)&lt;&gt;1,"Исправьте",IF(COUNTIFS($B$9:$B$248,B158,$C$9:$C$248,C158)&gt;1,"Дубликат",IF(COUNTA(G158:H158)=0,"План",IF(AND(ISNUMBER(G158),ISNUMBER(H158),G158&gt;=0,H158&gt;=0),"План и факт","Исправьте"))))))</x:f>
      </x:c>
    </x:row>
    <x:row r="159" ht="22" customHeight="1">
      <x:c r="B159" s="26"/>
      <x:c r="C159" s="25"/>
      <x:c r="D159" s="33"/>
      <x:c r="E159" s="33"/>
      <x:c r="F159" s="27" t="str">
        <x:f>IF(L159="","",IF(OR(L159="Исправьте",L159="Дубликат"),"н/д",D159*E159))</x:f>
      </x:c>
      <x:c r="G159" s="33"/>
      <x:c r="H159" s="33"/>
      <x:c r="I159" s="27" t="str">
        <x:f>IF(OR(L159="",L159="План"),"",IF(L159="План и факт",G159*H159,"н/д"))</x:f>
      </x:c>
      <x:c r="J159" s="27" t="str">
        <x:f>IF(OR(L159="",L159="План"),"",IF(COUNT(F159,I159)=2,I159-F159,"н/д"))</x:f>
      </x:c>
      <x:c r="K159" s="28" t="str">
        <x:f>IF(OR(L159="",L159="План"),"",IF(COUNT(F159,J159)&lt;2,"н/д",IF(F159=0,"н/д",J159/F159)))</x:f>
      </x:c>
      <x:c r="L159" s="2" t="str">
        <x:f>IF(COUNTA(B159:E159,G159:H159)=0,"",IF(OR(NOT(ISNUMBER(B159)),C159="",NOT(ISNUMBER(D159)),NOT(ISNUMBER(E159)),D159&lt;0,E159&lt;0),"Исправьте",IF(DAY(B159)&lt;&gt;1,"Исправьте",IF(COUNTIFS($B$9:$B$248,B159,$C$9:$C$248,C159)&gt;1,"Дубликат",IF(COUNTA(G159:H159)=0,"План",IF(AND(ISNUMBER(G159),ISNUMBER(H159),G159&gt;=0,H159&gt;=0),"План и факт","Исправьте"))))))</x:f>
      </x:c>
    </x:row>
    <x:row r="160" ht="22" customHeight="1">
      <x:c r="B160" s="26"/>
      <x:c r="C160" s="25"/>
      <x:c r="D160" s="33"/>
      <x:c r="E160" s="33"/>
      <x:c r="F160" s="27" t="str">
        <x:f>IF(L160="","",IF(OR(L160="Исправьте",L160="Дубликат"),"н/д",D160*E160))</x:f>
      </x:c>
      <x:c r="G160" s="33"/>
      <x:c r="H160" s="33"/>
      <x:c r="I160" s="27" t="str">
        <x:f>IF(OR(L160="",L160="План"),"",IF(L160="План и факт",G160*H160,"н/д"))</x:f>
      </x:c>
      <x:c r="J160" s="27" t="str">
        <x:f>IF(OR(L160="",L160="План"),"",IF(COUNT(F160,I160)=2,I160-F160,"н/д"))</x:f>
      </x:c>
      <x:c r="K160" s="28" t="str">
        <x:f>IF(OR(L160="",L160="План"),"",IF(COUNT(F160,J160)&lt;2,"н/д",IF(F160=0,"н/д",J160/F160)))</x:f>
      </x:c>
      <x:c r="L160" s="2" t="str">
        <x:f>IF(COUNTA(B160:E160,G160:H160)=0,"",IF(OR(NOT(ISNUMBER(B160)),C160="",NOT(ISNUMBER(D160)),NOT(ISNUMBER(E160)),D160&lt;0,E160&lt;0),"Исправьте",IF(DAY(B160)&lt;&gt;1,"Исправьте",IF(COUNTIFS($B$9:$B$248,B160,$C$9:$C$248,C160)&gt;1,"Дубликат",IF(COUNTA(G160:H160)=0,"План",IF(AND(ISNUMBER(G160),ISNUMBER(H160),G160&gt;=0,H160&gt;=0),"План и факт","Исправьте"))))))</x:f>
      </x:c>
    </x:row>
    <x:row r="161" ht="22" customHeight="1">
      <x:c r="B161" s="26"/>
      <x:c r="C161" s="25"/>
      <x:c r="D161" s="33"/>
      <x:c r="E161" s="33"/>
      <x:c r="F161" s="27" t="str">
        <x:f>IF(L161="","",IF(OR(L161="Исправьте",L161="Дубликат"),"н/д",D161*E161))</x:f>
      </x:c>
      <x:c r="G161" s="33"/>
      <x:c r="H161" s="33"/>
      <x:c r="I161" s="27" t="str">
        <x:f>IF(OR(L161="",L161="План"),"",IF(L161="План и факт",G161*H161,"н/д"))</x:f>
      </x:c>
      <x:c r="J161" s="27" t="str">
        <x:f>IF(OR(L161="",L161="План"),"",IF(COUNT(F161,I161)=2,I161-F161,"н/д"))</x:f>
      </x:c>
      <x:c r="K161" s="28" t="str">
        <x:f>IF(OR(L161="",L161="План"),"",IF(COUNT(F161,J161)&lt;2,"н/д",IF(F161=0,"н/д",J161/F161)))</x:f>
      </x:c>
      <x:c r="L161" s="2" t="str">
        <x:f>IF(COUNTA(B161:E161,G161:H161)=0,"",IF(OR(NOT(ISNUMBER(B161)),C161="",NOT(ISNUMBER(D161)),NOT(ISNUMBER(E161)),D161&lt;0,E161&lt;0),"Исправьте",IF(DAY(B161)&lt;&gt;1,"Исправьте",IF(COUNTIFS($B$9:$B$248,B161,$C$9:$C$248,C161)&gt;1,"Дубликат",IF(COUNTA(G161:H161)=0,"План",IF(AND(ISNUMBER(G161),ISNUMBER(H161),G161&gt;=0,H161&gt;=0),"План и факт","Исправьте"))))))</x:f>
      </x:c>
    </x:row>
    <x:row r="162" ht="22" customHeight="1">
      <x:c r="B162" s="26"/>
      <x:c r="C162" s="25"/>
      <x:c r="D162" s="33"/>
      <x:c r="E162" s="33"/>
      <x:c r="F162" s="27" t="str">
        <x:f>IF(L162="","",IF(OR(L162="Исправьте",L162="Дубликат"),"н/д",D162*E162))</x:f>
      </x:c>
      <x:c r="G162" s="33"/>
      <x:c r="H162" s="33"/>
      <x:c r="I162" s="27" t="str">
        <x:f>IF(OR(L162="",L162="План"),"",IF(L162="План и факт",G162*H162,"н/д"))</x:f>
      </x:c>
      <x:c r="J162" s="27" t="str">
        <x:f>IF(OR(L162="",L162="План"),"",IF(COUNT(F162,I162)=2,I162-F162,"н/д"))</x:f>
      </x:c>
      <x:c r="K162" s="28" t="str">
        <x:f>IF(OR(L162="",L162="План"),"",IF(COUNT(F162,J162)&lt;2,"н/д",IF(F162=0,"н/д",J162/F162)))</x:f>
      </x:c>
      <x:c r="L162" s="2" t="str">
        <x:f>IF(COUNTA(B162:E162,G162:H162)=0,"",IF(OR(NOT(ISNUMBER(B162)),C162="",NOT(ISNUMBER(D162)),NOT(ISNUMBER(E162)),D162&lt;0,E162&lt;0),"Исправьте",IF(DAY(B162)&lt;&gt;1,"Исправьте",IF(COUNTIFS($B$9:$B$248,B162,$C$9:$C$248,C162)&gt;1,"Дубликат",IF(COUNTA(G162:H162)=0,"План",IF(AND(ISNUMBER(G162),ISNUMBER(H162),G162&gt;=0,H162&gt;=0),"План и факт","Исправьте"))))))</x:f>
      </x:c>
    </x:row>
    <x:row r="163" ht="22" customHeight="1">
      <x:c r="B163" s="26"/>
      <x:c r="C163" s="25"/>
      <x:c r="D163" s="33"/>
      <x:c r="E163" s="33"/>
      <x:c r="F163" s="27" t="str">
        <x:f>IF(L163="","",IF(OR(L163="Исправьте",L163="Дубликат"),"н/д",D163*E163))</x:f>
      </x:c>
      <x:c r="G163" s="33"/>
      <x:c r="H163" s="33"/>
      <x:c r="I163" s="27" t="str">
        <x:f>IF(OR(L163="",L163="План"),"",IF(L163="План и факт",G163*H163,"н/д"))</x:f>
      </x:c>
      <x:c r="J163" s="27" t="str">
        <x:f>IF(OR(L163="",L163="План"),"",IF(COUNT(F163,I163)=2,I163-F163,"н/д"))</x:f>
      </x:c>
      <x:c r="K163" s="28" t="str">
        <x:f>IF(OR(L163="",L163="План"),"",IF(COUNT(F163,J163)&lt;2,"н/д",IF(F163=0,"н/д",J163/F163)))</x:f>
      </x:c>
      <x:c r="L163" s="2" t="str">
        <x:f>IF(COUNTA(B163:E163,G163:H163)=0,"",IF(OR(NOT(ISNUMBER(B163)),C163="",NOT(ISNUMBER(D163)),NOT(ISNUMBER(E163)),D163&lt;0,E163&lt;0),"Исправьте",IF(DAY(B163)&lt;&gt;1,"Исправьте",IF(COUNTIFS($B$9:$B$248,B163,$C$9:$C$248,C163)&gt;1,"Дубликат",IF(COUNTA(G163:H163)=0,"План",IF(AND(ISNUMBER(G163),ISNUMBER(H163),G163&gt;=0,H163&gt;=0),"План и факт","Исправьте"))))))</x:f>
      </x:c>
    </x:row>
    <x:row r="164" ht="22" customHeight="1">
      <x:c r="B164" s="26"/>
      <x:c r="C164" s="25"/>
      <x:c r="D164" s="33"/>
      <x:c r="E164" s="33"/>
      <x:c r="F164" s="27" t="str">
        <x:f>IF(L164="","",IF(OR(L164="Исправьте",L164="Дубликат"),"н/д",D164*E164))</x:f>
      </x:c>
      <x:c r="G164" s="33"/>
      <x:c r="H164" s="33"/>
      <x:c r="I164" s="27" t="str">
        <x:f>IF(OR(L164="",L164="План"),"",IF(L164="План и факт",G164*H164,"н/д"))</x:f>
      </x:c>
      <x:c r="J164" s="27" t="str">
        <x:f>IF(OR(L164="",L164="План"),"",IF(COUNT(F164,I164)=2,I164-F164,"н/д"))</x:f>
      </x:c>
      <x:c r="K164" s="28" t="str">
        <x:f>IF(OR(L164="",L164="План"),"",IF(COUNT(F164,J164)&lt;2,"н/д",IF(F164=0,"н/д",J164/F164)))</x:f>
      </x:c>
      <x:c r="L164" s="2" t="str">
        <x:f>IF(COUNTA(B164:E164,G164:H164)=0,"",IF(OR(NOT(ISNUMBER(B164)),C164="",NOT(ISNUMBER(D164)),NOT(ISNUMBER(E164)),D164&lt;0,E164&lt;0),"Исправьте",IF(DAY(B164)&lt;&gt;1,"Исправьте",IF(COUNTIFS($B$9:$B$248,B164,$C$9:$C$248,C164)&gt;1,"Дубликат",IF(COUNTA(G164:H164)=0,"План",IF(AND(ISNUMBER(G164),ISNUMBER(H164),G164&gt;=0,H164&gt;=0),"План и факт","Исправьте"))))))</x:f>
      </x:c>
    </x:row>
    <x:row r="165" ht="22" customHeight="1">
      <x:c r="B165" s="26"/>
      <x:c r="C165" s="25"/>
      <x:c r="D165" s="33"/>
      <x:c r="E165" s="33"/>
      <x:c r="F165" s="27" t="str">
        <x:f>IF(L165="","",IF(OR(L165="Исправьте",L165="Дубликат"),"н/д",D165*E165))</x:f>
      </x:c>
      <x:c r="G165" s="33"/>
      <x:c r="H165" s="33"/>
      <x:c r="I165" s="27" t="str">
        <x:f>IF(OR(L165="",L165="План"),"",IF(L165="План и факт",G165*H165,"н/д"))</x:f>
      </x:c>
      <x:c r="J165" s="27" t="str">
        <x:f>IF(OR(L165="",L165="План"),"",IF(COUNT(F165,I165)=2,I165-F165,"н/д"))</x:f>
      </x:c>
      <x:c r="K165" s="28" t="str">
        <x:f>IF(OR(L165="",L165="План"),"",IF(COUNT(F165,J165)&lt;2,"н/д",IF(F165=0,"н/д",J165/F165)))</x:f>
      </x:c>
      <x:c r="L165" s="2" t="str">
        <x:f>IF(COUNTA(B165:E165,G165:H165)=0,"",IF(OR(NOT(ISNUMBER(B165)),C165="",NOT(ISNUMBER(D165)),NOT(ISNUMBER(E165)),D165&lt;0,E165&lt;0),"Исправьте",IF(DAY(B165)&lt;&gt;1,"Исправьте",IF(COUNTIFS($B$9:$B$248,B165,$C$9:$C$248,C165)&gt;1,"Дубликат",IF(COUNTA(G165:H165)=0,"План",IF(AND(ISNUMBER(G165),ISNUMBER(H165),G165&gt;=0,H165&gt;=0),"План и факт","Исправьте"))))))</x:f>
      </x:c>
    </x:row>
    <x:row r="166" ht="22" customHeight="1">
      <x:c r="B166" s="26"/>
      <x:c r="C166" s="25"/>
      <x:c r="D166" s="33"/>
      <x:c r="E166" s="33"/>
      <x:c r="F166" s="27" t="str">
        <x:f>IF(L166="","",IF(OR(L166="Исправьте",L166="Дубликат"),"н/д",D166*E166))</x:f>
      </x:c>
      <x:c r="G166" s="33"/>
      <x:c r="H166" s="33"/>
      <x:c r="I166" s="27" t="str">
        <x:f>IF(OR(L166="",L166="План"),"",IF(L166="План и факт",G166*H166,"н/д"))</x:f>
      </x:c>
      <x:c r="J166" s="27" t="str">
        <x:f>IF(OR(L166="",L166="План"),"",IF(COUNT(F166,I166)=2,I166-F166,"н/д"))</x:f>
      </x:c>
      <x:c r="K166" s="28" t="str">
        <x:f>IF(OR(L166="",L166="План"),"",IF(COUNT(F166,J166)&lt;2,"н/д",IF(F166=0,"н/д",J166/F166)))</x:f>
      </x:c>
      <x:c r="L166" s="2" t="str">
        <x:f>IF(COUNTA(B166:E166,G166:H166)=0,"",IF(OR(NOT(ISNUMBER(B166)),C166="",NOT(ISNUMBER(D166)),NOT(ISNUMBER(E166)),D166&lt;0,E166&lt;0),"Исправьте",IF(DAY(B166)&lt;&gt;1,"Исправьте",IF(COUNTIFS($B$9:$B$248,B166,$C$9:$C$248,C166)&gt;1,"Дубликат",IF(COUNTA(G166:H166)=0,"План",IF(AND(ISNUMBER(G166),ISNUMBER(H166),G166&gt;=0,H166&gt;=0),"План и факт","Исправьте"))))))</x:f>
      </x:c>
    </x:row>
    <x:row r="167" ht="22" customHeight="1">
      <x:c r="B167" s="26"/>
      <x:c r="C167" s="25"/>
      <x:c r="D167" s="33"/>
      <x:c r="E167" s="33"/>
      <x:c r="F167" s="27" t="str">
        <x:f>IF(L167="","",IF(OR(L167="Исправьте",L167="Дубликат"),"н/д",D167*E167))</x:f>
      </x:c>
      <x:c r="G167" s="33"/>
      <x:c r="H167" s="33"/>
      <x:c r="I167" s="27" t="str">
        <x:f>IF(OR(L167="",L167="План"),"",IF(L167="План и факт",G167*H167,"н/д"))</x:f>
      </x:c>
      <x:c r="J167" s="27" t="str">
        <x:f>IF(OR(L167="",L167="План"),"",IF(COUNT(F167,I167)=2,I167-F167,"н/д"))</x:f>
      </x:c>
      <x:c r="K167" s="28" t="str">
        <x:f>IF(OR(L167="",L167="План"),"",IF(COUNT(F167,J167)&lt;2,"н/д",IF(F167=0,"н/д",J167/F167)))</x:f>
      </x:c>
      <x:c r="L167" s="2" t="str">
        <x:f>IF(COUNTA(B167:E167,G167:H167)=0,"",IF(OR(NOT(ISNUMBER(B167)),C167="",NOT(ISNUMBER(D167)),NOT(ISNUMBER(E167)),D167&lt;0,E167&lt;0),"Исправьте",IF(DAY(B167)&lt;&gt;1,"Исправьте",IF(COUNTIFS($B$9:$B$248,B167,$C$9:$C$248,C167)&gt;1,"Дубликат",IF(COUNTA(G167:H167)=0,"План",IF(AND(ISNUMBER(G167),ISNUMBER(H167),G167&gt;=0,H167&gt;=0),"План и факт","Исправьте"))))))</x:f>
      </x:c>
    </x:row>
    <x:row r="168" ht="22" customHeight="1">
      <x:c r="B168" s="26"/>
      <x:c r="C168" s="25"/>
      <x:c r="D168" s="33"/>
      <x:c r="E168" s="33"/>
      <x:c r="F168" s="27" t="str">
        <x:f>IF(L168="","",IF(OR(L168="Исправьте",L168="Дубликат"),"н/д",D168*E168))</x:f>
      </x:c>
      <x:c r="G168" s="33"/>
      <x:c r="H168" s="33"/>
      <x:c r="I168" s="27" t="str">
        <x:f>IF(OR(L168="",L168="План"),"",IF(L168="План и факт",G168*H168,"н/д"))</x:f>
      </x:c>
      <x:c r="J168" s="27" t="str">
        <x:f>IF(OR(L168="",L168="План"),"",IF(COUNT(F168,I168)=2,I168-F168,"н/д"))</x:f>
      </x:c>
      <x:c r="K168" s="28" t="str">
        <x:f>IF(OR(L168="",L168="План"),"",IF(COUNT(F168,J168)&lt;2,"н/д",IF(F168=0,"н/д",J168/F168)))</x:f>
      </x:c>
      <x:c r="L168" s="2" t="str">
        <x:f>IF(COUNTA(B168:E168,G168:H168)=0,"",IF(OR(NOT(ISNUMBER(B168)),C168="",NOT(ISNUMBER(D168)),NOT(ISNUMBER(E168)),D168&lt;0,E168&lt;0),"Исправьте",IF(DAY(B168)&lt;&gt;1,"Исправьте",IF(COUNTIFS($B$9:$B$248,B168,$C$9:$C$248,C168)&gt;1,"Дубликат",IF(COUNTA(G168:H168)=0,"План",IF(AND(ISNUMBER(G168),ISNUMBER(H168),G168&gt;=0,H168&gt;=0),"План и факт","Исправьте"))))))</x:f>
      </x:c>
    </x:row>
    <x:row r="169" ht="22" customHeight="1">
      <x:c r="B169" s="26"/>
      <x:c r="C169" s="25"/>
      <x:c r="D169" s="33"/>
      <x:c r="E169" s="33"/>
      <x:c r="F169" s="27" t="str">
        <x:f>IF(L169="","",IF(OR(L169="Исправьте",L169="Дубликат"),"н/д",D169*E169))</x:f>
      </x:c>
      <x:c r="G169" s="33"/>
      <x:c r="H169" s="33"/>
      <x:c r="I169" s="27" t="str">
        <x:f>IF(OR(L169="",L169="План"),"",IF(L169="План и факт",G169*H169,"н/д"))</x:f>
      </x:c>
      <x:c r="J169" s="27" t="str">
        <x:f>IF(OR(L169="",L169="План"),"",IF(COUNT(F169,I169)=2,I169-F169,"н/д"))</x:f>
      </x:c>
      <x:c r="K169" s="28" t="str">
        <x:f>IF(OR(L169="",L169="План"),"",IF(COUNT(F169,J169)&lt;2,"н/д",IF(F169=0,"н/д",J169/F169)))</x:f>
      </x:c>
      <x:c r="L169" s="2" t="str">
        <x:f>IF(COUNTA(B169:E169,G169:H169)=0,"",IF(OR(NOT(ISNUMBER(B169)),C169="",NOT(ISNUMBER(D169)),NOT(ISNUMBER(E169)),D169&lt;0,E169&lt;0),"Исправьте",IF(DAY(B169)&lt;&gt;1,"Исправьте",IF(COUNTIFS($B$9:$B$248,B169,$C$9:$C$248,C169)&gt;1,"Дубликат",IF(COUNTA(G169:H169)=0,"План",IF(AND(ISNUMBER(G169),ISNUMBER(H169),G169&gt;=0,H169&gt;=0),"План и факт","Исправьте"))))))</x:f>
      </x:c>
    </x:row>
    <x:row r="170" ht="22" customHeight="1">
      <x:c r="B170" s="26"/>
      <x:c r="C170" s="25"/>
      <x:c r="D170" s="33"/>
      <x:c r="E170" s="33"/>
      <x:c r="F170" s="27" t="str">
        <x:f>IF(L170="","",IF(OR(L170="Исправьте",L170="Дубликат"),"н/д",D170*E170))</x:f>
      </x:c>
      <x:c r="G170" s="33"/>
      <x:c r="H170" s="33"/>
      <x:c r="I170" s="27" t="str">
        <x:f>IF(OR(L170="",L170="План"),"",IF(L170="План и факт",G170*H170,"н/д"))</x:f>
      </x:c>
      <x:c r="J170" s="27" t="str">
        <x:f>IF(OR(L170="",L170="План"),"",IF(COUNT(F170,I170)=2,I170-F170,"н/д"))</x:f>
      </x:c>
      <x:c r="K170" s="28" t="str">
        <x:f>IF(OR(L170="",L170="План"),"",IF(COUNT(F170,J170)&lt;2,"н/д",IF(F170=0,"н/д",J170/F170)))</x:f>
      </x:c>
      <x:c r="L170" s="2" t="str">
        <x:f>IF(COUNTA(B170:E170,G170:H170)=0,"",IF(OR(NOT(ISNUMBER(B170)),C170="",NOT(ISNUMBER(D170)),NOT(ISNUMBER(E170)),D170&lt;0,E170&lt;0),"Исправьте",IF(DAY(B170)&lt;&gt;1,"Исправьте",IF(COUNTIFS($B$9:$B$248,B170,$C$9:$C$248,C170)&gt;1,"Дубликат",IF(COUNTA(G170:H170)=0,"План",IF(AND(ISNUMBER(G170),ISNUMBER(H170),G170&gt;=0,H170&gt;=0),"План и факт","Исправьте"))))))</x:f>
      </x:c>
    </x:row>
    <x:row r="171" ht="22" customHeight="1">
      <x:c r="B171" s="26"/>
      <x:c r="C171" s="25"/>
      <x:c r="D171" s="33"/>
      <x:c r="E171" s="33"/>
      <x:c r="F171" s="27" t="str">
        <x:f>IF(L171="","",IF(OR(L171="Исправьте",L171="Дубликат"),"н/д",D171*E171))</x:f>
      </x:c>
      <x:c r="G171" s="33"/>
      <x:c r="H171" s="33"/>
      <x:c r="I171" s="27" t="str">
        <x:f>IF(OR(L171="",L171="План"),"",IF(L171="План и факт",G171*H171,"н/д"))</x:f>
      </x:c>
      <x:c r="J171" s="27" t="str">
        <x:f>IF(OR(L171="",L171="План"),"",IF(COUNT(F171,I171)=2,I171-F171,"н/д"))</x:f>
      </x:c>
      <x:c r="K171" s="28" t="str">
        <x:f>IF(OR(L171="",L171="План"),"",IF(COUNT(F171,J171)&lt;2,"н/д",IF(F171=0,"н/д",J171/F171)))</x:f>
      </x:c>
      <x:c r="L171" s="2" t="str">
        <x:f>IF(COUNTA(B171:E171,G171:H171)=0,"",IF(OR(NOT(ISNUMBER(B171)),C171="",NOT(ISNUMBER(D171)),NOT(ISNUMBER(E171)),D171&lt;0,E171&lt;0),"Исправьте",IF(DAY(B171)&lt;&gt;1,"Исправьте",IF(COUNTIFS($B$9:$B$248,B171,$C$9:$C$248,C171)&gt;1,"Дубликат",IF(COUNTA(G171:H171)=0,"План",IF(AND(ISNUMBER(G171),ISNUMBER(H171),G171&gt;=0,H171&gt;=0),"План и факт","Исправьте"))))))</x:f>
      </x:c>
    </x:row>
    <x:row r="172" ht="22" customHeight="1">
      <x:c r="B172" s="26"/>
      <x:c r="C172" s="25"/>
      <x:c r="D172" s="33"/>
      <x:c r="E172" s="33"/>
      <x:c r="F172" s="27" t="str">
        <x:f>IF(L172="","",IF(OR(L172="Исправьте",L172="Дубликат"),"н/д",D172*E172))</x:f>
      </x:c>
      <x:c r="G172" s="33"/>
      <x:c r="H172" s="33"/>
      <x:c r="I172" s="27" t="str">
        <x:f>IF(OR(L172="",L172="План"),"",IF(L172="План и факт",G172*H172,"н/д"))</x:f>
      </x:c>
      <x:c r="J172" s="27" t="str">
        <x:f>IF(OR(L172="",L172="План"),"",IF(COUNT(F172,I172)=2,I172-F172,"н/д"))</x:f>
      </x:c>
      <x:c r="K172" s="28" t="str">
        <x:f>IF(OR(L172="",L172="План"),"",IF(COUNT(F172,J172)&lt;2,"н/д",IF(F172=0,"н/д",J172/F172)))</x:f>
      </x:c>
      <x:c r="L172" s="2" t="str">
        <x:f>IF(COUNTA(B172:E172,G172:H172)=0,"",IF(OR(NOT(ISNUMBER(B172)),C172="",NOT(ISNUMBER(D172)),NOT(ISNUMBER(E172)),D172&lt;0,E172&lt;0),"Исправьте",IF(DAY(B172)&lt;&gt;1,"Исправьте",IF(COUNTIFS($B$9:$B$248,B172,$C$9:$C$248,C172)&gt;1,"Дубликат",IF(COUNTA(G172:H172)=0,"План",IF(AND(ISNUMBER(G172),ISNUMBER(H172),G172&gt;=0,H172&gt;=0),"План и факт","Исправьте"))))))</x:f>
      </x:c>
    </x:row>
    <x:row r="173" ht="22" customHeight="1">
      <x:c r="B173" s="26"/>
      <x:c r="C173" s="25"/>
      <x:c r="D173" s="33"/>
      <x:c r="E173" s="33"/>
      <x:c r="F173" s="27" t="str">
        <x:f>IF(L173="","",IF(OR(L173="Исправьте",L173="Дубликат"),"н/д",D173*E173))</x:f>
      </x:c>
      <x:c r="G173" s="33"/>
      <x:c r="H173" s="33"/>
      <x:c r="I173" s="27" t="str">
        <x:f>IF(OR(L173="",L173="План"),"",IF(L173="План и факт",G173*H173,"н/д"))</x:f>
      </x:c>
      <x:c r="J173" s="27" t="str">
        <x:f>IF(OR(L173="",L173="План"),"",IF(COUNT(F173,I173)=2,I173-F173,"н/д"))</x:f>
      </x:c>
      <x:c r="K173" s="28" t="str">
        <x:f>IF(OR(L173="",L173="План"),"",IF(COUNT(F173,J173)&lt;2,"н/д",IF(F173=0,"н/д",J173/F173)))</x:f>
      </x:c>
      <x:c r="L173" s="2" t="str">
        <x:f>IF(COUNTA(B173:E173,G173:H173)=0,"",IF(OR(NOT(ISNUMBER(B173)),C173="",NOT(ISNUMBER(D173)),NOT(ISNUMBER(E173)),D173&lt;0,E173&lt;0),"Исправьте",IF(DAY(B173)&lt;&gt;1,"Исправьте",IF(COUNTIFS($B$9:$B$248,B173,$C$9:$C$248,C173)&gt;1,"Дубликат",IF(COUNTA(G173:H173)=0,"План",IF(AND(ISNUMBER(G173),ISNUMBER(H173),G173&gt;=0,H173&gt;=0),"План и факт","Исправьте"))))))</x:f>
      </x:c>
    </x:row>
    <x:row r="174" ht="22" customHeight="1">
      <x:c r="B174" s="26"/>
      <x:c r="C174" s="25"/>
      <x:c r="D174" s="33"/>
      <x:c r="E174" s="33"/>
      <x:c r="F174" s="27" t="str">
        <x:f>IF(L174="","",IF(OR(L174="Исправьте",L174="Дубликат"),"н/д",D174*E174))</x:f>
      </x:c>
      <x:c r="G174" s="33"/>
      <x:c r="H174" s="33"/>
      <x:c r="I174" s="27" t="str">
        <x:f>IF(OR(L174="",L174="План"),"",IF(L174="План и факт",G174*H174,"н/д"))</x:f>
      </x:c>
      <x:c r="J174" s="27" t="str">
        <x:f>IF(OR(L174="",L174="План"),"",IF(COUNT(F174,I174)=2,I174-F174,"н/д"))</x:f>
      </x:c>
      <x:c r="K174" s="28" t="str">
        <x:f>IF(OR(L174="",L174="План"),"",IF(COUNT(F174,J174)&lt;2,"н/д",IF(F174=0,"н/д",J174/F174)))</x:f>
      </x:c>
      <x:c r="L174" s="2" t="str">
        <x:f>IF(COUNTA(B174:E174,G174:H174)=0,"",IF(OR(NOT(ISNUMBER(B174)),C174="",NOT(ISNUMBER(D174)),NOT(ISNUMBER(E174)),D174&lt;0,E174&lt;0),"Исправьте",IF(DAY(B174)&lt;&gt;1,"Исправьте",IF(COUNTIFS($B$9:$B$248,B174,$C$9:$C$248,C174)&gt;1,"Дубликат",IF(COUNTA(G174:H174)=0,"План",IF(AND(ISNUMBER(G174),ISNUMBER(H174),G174&gt;=0,H174&gt;=0),"План и факт","Исправьте"))))))</x:f>
      </x:c>
    </x:row>
    <x:row r="175" ht="22" customHeight="1">
      <x:c r="B175" s="26"/>
      <x:c r="C175" s="25"/>
      <x:c r="D175" s="33"/>
      <x:c r="E175" s="33"/>
      <x:c r="F175" s="27" t="str">
        <x:f>IF(L175="","",IF(OR(L175="Исправьте",L175="Дубликат"),"н/д",D175*E175))</x:f>
      </x:c>
      <x:c r="G175" s="33"/>
      <x:c r="H175" s="33"/>
      <x:c r="I175" s="27" t="str">
        <x:f>IF(OR(L175="",L175="План"),"",IF(L175="План и факт",G175*H175,"н/д"))</x:f>
      </x:c>
      <x:c r="J175" s="27" t="str">
        <x:f>IF(OR(L175="",L175="План"),"",IF(COUNT(F175,I175)=2,I175-F175,"н/д"))</x:f>
      </x:c>
      <x:c r="K175" s="28" t="str">
        <x:f>IF(OR(L175="",L175="План"),"",IF(COUNT(F175,J175)&lt;2,"н/д",IF(F175=0,"н/д",J175/F175)))</x:f>
      </x:c>
      <x:c r="L175" s="2" t="str">
        <x:f>IF(COUNTA(B175:E175,G175:H175)=0,"",IF(OR(NOT(ISNUMBER(B175)),C175="",NOT(ISNUMBER(D175)),NOT(ISNUMBER(E175)),D175&lt;0,E175&lt;0),"Исправьте",IF(DAY(B175)&lt;&gt;1,"Исправьте",IF(COUNTIFS($B$9:$B$248,B175,$C$9:$C$248,C175)&gt;1,"Дубликат",IF(COUNTA(G175:H175)=0,"План",IF(AND(ISNUMBER(G175),ISNUMBER(H175),G175&gt;=0,H175&gt;=0),"План и факт","Исправьте"))))))</x:f>
      </x:c>
    </x:row>
    <x:row r="176" ht="22" customHeight="1">
      <x:c r="B176" s="26"/>
      <x:c r="C176" s="25"/>
      <x:c r="D176" s="33"/>
      <x:c r="E176" s="33"/>
      <x:c r="F176" s="27" t="str">
        <x:f>IF(L176="","",IF(OR(L176="Исправьте",L176="Дубликат"),"н/д",D176*E176))</x:f>
      </x:c>
      <x:c r="G176" s="33"/>
      <x:c r="H176" s="33"/>
      <x:c r="I176" s="27" t="str">
        <x:f>IF(OR(L176="",L176="План"),"",IF(L176="План и факт",G176*H176,"н/д"))</x:f>
      </x:c>
      <x:c r="J176" s="27" t="str">
        <x:f>IF(OR(L176="",L176="План"),"",IF(COUNT(F176,I176)=2,I176-F176,"н/д"))</x:f>
      </x:c>
      <x:c r="K176" s="28" t="str">
        <x:f>IF(OR(L176="",L176="План"),"",IF(COUNT(F176,J176)&lt;2,"н/д",IF(F176=0,"н/д",J176/F176)))</x:f>
      </x:c>
      <x:c r="L176" s="2" t="str">
        <x:f>IF(COUNTA(B176:E176,G176:H176)=0,"",IF(OR(NOT(ISNUMBER(B176)),C176="",NOT(ISNUMBER(D176)),NOT(ISNUMBER(E176)),D176&lt;0,E176&lt;0),"Исправьте",IF(DAY(B176)&lt;&gt;1,"Исправьте",IF(COUNTIFS($B$9:$B$248,B176,$C$9:$C$248,C176)&gt;1,"Дубликат",IF(COUNTA(G176:H176)=0,"План",IF(AND(ISNUMBER(G176),ISNUMBER(H176),G176&gt;=0,H176&gt;=0),"План и факт","Исправьте"))))))</x:f>
      </x:c>
    </x:row>
    <x:row r="177" ht="22" customHeight="1">
      <x:c r="B177" s="26"/>
      <x:c r="C177" s="25"/>
      <x:c r="D177" s="33"/>
      <x:c r="E177" s="33"/>
      <x:c r="F177" s="27" t="str">
        <x:f>IF(L177="","",IF(OR(L177="Исправьте",L177="Дубликат"),"н/д",D177*E177))</x:f>
      </x:c>
      <x:c r="G177" s="33"/>
      <x:c r="H177" s="33"/>
      <x:c r="I177" s="27" t="str">
        <x:f>IF(OR(L177="",L177="План"),"",IF(L177="План и факт",G177*H177,"н/д"))</x:f>
      </x:c>
      <x:c r="J177" s="27" t="str">
        <x:f>IF(OR(L177="",L177="План"),"",IF(COUNT(F177,I177)=2,I177-F177,"н/д"))</x:f>
      </x:c>
      <x:c r="K177" s="28" t="str">
        <x:f>IF(OR(L177="",L177="План"),"",IF(COUNT(F177,J177)&lt;2,"н/д",IF(F177=0,"н/д",J177/F177)))</x:f>
      </x:c>
      <x:c r="L177" s="2" t="str">
        <x:f>IF(COUNTA(B177:E177,G177:H177)=0,"",IF(OR(NOT(ISNUMBER(B177)),C177="",NOT(ISNUMBER(D177)),NOT(ISNUMBER(E177)),D177&lt;0,E177&lt;0),"Исправьте",IF(DAY(B177)&lt;&gt;1,"Исправьте",IF(COUNTIFS($B$9:$B$248,B177,$C$9:$C$248,C177)&gt;1,"Дубликат",IF(COUNTA(G177:H177)=0,"План",IF(AND(ISNUMBER(G177),ISNUMBER(H177),G177&gt;=0,H177&gt;=0),"План и факт","Исправьте"))))))</x:f>
      </x:c>
    </x:row>
    <x:row r="178" ht="22" customHeight="1">
      <x:c r="B178" s="26"/>
      <x:c r="C178" s="25"/>
      <x:c r="D178" s="33"/>
      <x:c r="E178" s="33"/>
      <x:c r="F178" s="27" t="str">
        <x:f>IF(L178="","",IF(OR(L178="Исправьте",L178="Дубликат"),"н/д",D178*E178))</x:f>
      </x:c>
      <x:c r="G178" s="33"/>
      <x:c r="H178" s="33"/>
      <x:c r="I178" s="27" t="str">
        <x:f>IF(OR(L178="",L178="План"),"",IF(L178="План и факт",G178*H178,"н/д"))</x:f>
      </x:c>
      <x:c r="J178" s="27" t="str">
        <x:f>IF(OR(L178="",L178="План"),"",IF(COUNT(F178,I178)=2,I178-F178,"н/д"))</x:f>
      </x:c>
      <x:c r="K178" s="28" t="str">
        <x:f>IF(OR(L178="",L178="План"),"",IF(COUNT(F178,J178)&lt;2,"н/д",IF(F178=0,"н/д",J178/F178)))</x:f>
      </x:c>
      <x:c r="L178" s="2" t="str">
        <x:f>IF(COUNTA(B178:E178,G178:H178)=0,"",IF(OR(NOT(ISNUMBER(B178)),C178="",NOT(ISNUMBER(D178)),NOT(ISNUMBER(E178)),D178&lt;0,E178&lt;0),"Исправьте",IF(DAY(B178)&lt;&gt;1,"Исправьте",IF(COUNTIFS($B$9:$B$248,B178,$C$9:$C$248,C178)&gt;1,"Дубликат",IF(COUNTA(G178:H178)=0,"План",IF(AND(ISNUMBER(G178),ISNUMBER(H178),G178&gt;=0,H178&gt;=0),"План и факт","Исправьте"))))))</x:f>
      </x:c>
    </x:row>
    <x:row r="179" ht="22" customHeight="1">
      <x:c r="B179" s="26"/>
      <x:c r="C179" s="25"/>
      <x:c r="D179" s="33"/>
      <x:c r="E179" s="33"/>
      <x:c r="F179" s="27" t="str">
        <x:f>IF(L179="","",IF(OR(L179="Исправьте",L179="Дубликат"),"н/д",D179*E179))</x:f>
      </x:c>
      <x:c r="G179" s="33"/>
      <x:c r="H179" s="33"/>
      <x:c r="I179" s="27" t="str">
        <x:f>IF(OR(L179="",L179="План"),"",IF(L179="План и факт",G179*H179,"н/д"))</x:f>
      </x:c>
      <x:c r="J179" s="27" t="str">
        <x:f>IF(OR(L179="",L179="План"),"",IF(COUNT(F179,I179)=2,I179-F179,"н/д"))</x:f>
      </x:c>
      <x:c r="K179" s="28" t="str">
        <x:f>IF(OR(L179="",L179="План"),"",IF(COUNT(F179,J179)&lt;2,"н/д",IF(F179=0,"н/д",J179/F179)))</x:f>
      </x:c>
      <x:c r="L179" s="2" t="str">
        <x:f>IF(COUNTA(B179:E179,G179:H179)=0,"",IF(OR(NOT(ISNUMBER(B179)),C179="",NOT(ISNUMBER(D179)),NOT(ISNUMBER(E179)),D179&lt;0,E179&lt;0),"Исправьте",IF(DAY(B179)&lt;&gt;1,"Исправьте",IF(COUNTIFS($B$9:$B$248,B179,$C$9:$C$248,C179)&gt;1,"Дубликат",IF(COUNTA(G179:H179)=0,"План",IF(AND(ISNUMBER(G179),ISNUMBER(H179),G179&gt;=0,H179&gt;=0),"План и факт","Исправьте"))))))</x:f>
      </x:c>
    </x:row>
    <x:row r="180" ht="22" customHeight="1">
      <x:c r="B180" s="26"/>
      <x:c r="C180" s="25"/>
      <x:c r="D180" s="33"/>
      <x:c r="E180" s="33"/>
      <x:c r="F180" s="27" t="str">
        <x:f>IF(L180="","",IF(OR(L180="Исправьте",L180="Дубликат"),"н/д",D180*E180))</x:f>
      </x:c>
      <x:c r="G180" s="33"/>
      <x:c r="H180" s="33"/>
      <x:c r="I180" s="27" t="str">
        <x:f>IF(OR(L180="",L180="План"),"",IF(L180="План и факт",G180*H180,"н/д"))</x:f>
      </x:c>
      <x:c r="J180" s="27" t="str">
        <x:f>IF(OR(L180="",L180="План"),"",IF(COUNT(F180,I180)=2,I180-F180,"н/д"))</x:f>
      </x:c>
      <x:c r="K180" s="28" t="str">
        <x:f>IF(OR(L180="",L180="План"),"",IF(COUNT(F180,J180)&lt;2,"н/д",IF(F180=0,"н/д",J180/F180)))</x:f>
      </x:c>
      <x:c r="L180" s="2" t="str">
        <x:f>IF(COUNTA(B180:E180,G180:H180)=0,"",IF(OR(NOT(ISNUMBER(B180)),C180="",NOT(ISNUMBER(D180)),NOT(ISNUMBER(E180)),D180&lt;0,E180&lt;0),"Исправьте",IF(DAY(B180)&lt;&gt;1,"Исправьте",IF(COUNTIFS($B$9:$B$248,B180,$C$9:$C$248,C180)&gt;1,"Дубликат",IF(COUNTA(G180:H180)=0,"План",IF(AND(ISNUMBER(G180),ISNUMBER(H180),G180&gt;=0,H180&gt;=0),"План и факт","Исправьте"))))))</x:f>
      </x:c>
    </x:row>
    <x:row r="181" ht="22" customHeight="1">
      <x:c r="B181" s="26"/>
      <x:c r="C181" s="25"/>
      <x:c r="D181" s="33"/>
      <x:c r="E181" s="33"/>
      <x:c r="F181" s="27" t="str">
        <x:f>IF(L181="","",IF(OR(L181="Исправьте",L181="Дубликат"),"н/д",D181*E181))</x:f>
      </x:c>
      <x:c r="G181" s="33"/>
      <x:c r="H181" s="33"/>
      <x:c r="I181" s="27" t="str">
        <x:f>IF(OR(L181="",L181="План"),"",IF(L181="План и факт",G181*H181,"н/д"))</x:f>
      </x:c>
      <x:c r="J181" s="27" t="str">
        <x:f>IF(OR(L181="",L181="План"),"",IF(COUNT(F181,I181)=2,I181-F181,"н/д"))</x:f>
      </x:c>
      <x:c r="K181" s="28" t="str">
        <x:f>IF(OR(L181="",L181="План"),"",IF(COUNT(F181,J181)&lt;2,"н/д",IF(F181=0,"н/д",J181/F181)))</x:f>
      </x:c>
      <x:c r="L181" s="2" t="str">
        <x:f>IF(COUNTA(B181:E181,G181:H181)=0,"",IF(OR(NOT(ISNUMBER(B181)),C181="",NOT(ISNUMBER(D181)),NOT(ISNUMBER(E181)),D181&lt;0,E181&lt;0),"Исправьте",IF(DAY(B181)&lt;&gt;1,"Исправьте",IF(COUNTIFS($B$9:$B$248,B181,$C$9:$C$248,C181)&gt;1,"Дубликат",IF(COUNTA(G181:H181)=0,"План",IF(AND(ISNUMBER(G181),ISNUMBER(H181),G181&gt;=0,H181&gt;=0),"План и факт","Исправьте"))))))</x:f>
      </x:c>
    </x:row>
    <x:row r="182" ht="22" customHeight="1">
      <x:c r="B182" s="26"/>
      <x:c r="C182" s="25"/>
      <x:c r="D182" s="33"/>
      <x:c r="E182" s="33"/>
      <x:c r="F182" s="27" t="str">
        <x:f>IF(L182="","",IF(OR(L182="Исправьте",L182="Дубликат"),"н/д",D182*E182))</x:f>
      </x:c>
      <x:c r="G182" s="33"/>
      <x:c r="H182" s="33"/>
      <x:c r="I182" s="27" t="str">
        <x:f>IF(OR(L182="",L182="План"),"",IF(L182="План и факт",G182*H182,"н/д"))</x:f>
      </x:c>
      <x:c r="J182" s="27" t="str">
        <x:f>IF(OR(L182="",L182="План"),"",IF(COUNT(F182,I182)=2,I182-F182,"н/д"))</x:f>
      </x:c>
      <x:c r="K182" s="28" t="str">
        <x:f>IF(OR(L182="",L182="План"),"",IF(COUNT(F182,J182)&lt;2,"н/д",IF(F182=0,"н/д",J182/F182)))</x:f>
      </x:c>
      <x:c r="L182" s="2" t="str">
        <x:f>IF(COUNTA(B182:E182,G182:H182)=0,"",IF(OR(NOT(ISNUMBER(B182)),C182="",NOT(ISNUMBER(D182)),NOT(ISNUMBER(E182)),D182&lt;0,E182&lt;0),"Исправьте",IF(DAY(B182)&lt;&gt;1,"Исправьте",IF(COUNTIFS($B$9:$B$248,B182,$C$9:$C$248,C182)&gt;1,"Дубликат",IF(COUNTA(G182:H182)=0,"План",IF(AND(ISNUMBER(G182),ISNUMBER(H182),G182&gt;=0,H182&gt;=0),"План и факт","Исправьте"))))))</x:f>
      </x:c>
    </x:row>
    <x:row r="183" ht="22" customHeight="1">
      <x:c r="B183" s="26"/>
      <x:c r="C183" s="25"/>
      <x:c r="D183" s="33"/>
      <x:c r="E183" s="33"/>
      <x:c r="F183" s="27" t="str">
        <x:f>IF(L183="","",IF(OR(L183="Исправьте",L183="Дубликат"),"н/д",D183*E183))</x:f>
      </x:c>
      <x:c r="G183" s="33"/>
      <x:c r="H183" s="33"/>
      <x:c r="I183" s="27" t="str">
        <x:f>IF(OR(L183="",L183="План"),"",IF(L183="План и факт",G183*H183,"н/д"))</x:f>
      </x:c>
      <x:c r="J183" s="27" t="str">
        <x:f>IF(OR(L183="",L183="План"),"",IF(COUNT(F183,I183)=2,I183-F183,"н/д"))</x:f>
      </x:c>
      <x:c r="K183" s="28" t="str">
        <x:f>IF(OR(L183="",L183="План"),"",IF(COUNT(F183,J183)&lt;2,"н/д",IF(F183=0,"н/д",J183/F183)))</x:f>
      </x:c>
      <x:c r="L183" s="2" t="str">
        <x:f>IF(COUNTA(B183:E183,G183:H183)=0,"",IF(OR(NOT(ISNUMBER(B183)),C183="",NOT(ISNUMBER(D183)),NOT(ISNUMBER(E183)),D183&lt;0,E183&lt;0),"Исправьте",IF(DAY(B183)&lt;&gt;1,"Исправьте",IF(COUNTIFS($B$9:$B$248,B183,$C$9:$C$248,C183)&gt;1,"Дубликат",IF(COUNTA(G183:H183)=0,"План",IF(AND(ISNUMBER(G183),ISNUMBER(H183),G183&gt;=0,H183&gt;=0),"План и факт","Исправьте"))))))</x:f>
      </x:c>
    </x:row>
    <x:row r="184" ht="22" customHeight="1">
      <x:c r="B184" s="26"/>
      <x:c r="C184" s="25"/>
      <x:c r="D184" s="33"/>
      <x:c r="E184" s="33"/>
      <x:c r="F184" s="27" t="str">
        <x:f>IF(L184="","",IF(OR(L184="Исправьте",L184="Дубликат"),"н/д",D184*E184))</x:f>
      </x:c>
      <x:c r="G184" s="33"/>
      <x:c r="H184" s="33"/>
      <x:c r="I184" s="27" t="str">
        <x:f>IF(OR(L184="",L184="План"),"",IF(L184="План и факт",G184*H184,"н/д"))</x:f>
      </x:c>
      <x:c r="J184" s="27" t="str">
        <x:f>IF(OR(L184="",L184="План"),"",IF(COUNT(F184,I184)=2,I184-F184,"н/д"))</x:f>
      </x:c>
      <x:c r="K184" s="28" t="str">
        <x:f>IF(OR(L184="",L184="План"),"",IF(COUNT(F184,J184)&lt;2,"н/д",IF(F184=0,"н/д",J184/F184)))</x:f>
      </x:c>
      <x:c r="L184" s="2" t="str">
        <x:f>IF(COUNTA(B184:E184,G184:H184)=0,"",IF(OR(NOT(ISNUMBER(B184)),C184="",NOT(ISNUMBER(D184)),NOT(ISNUMBER(E184)),D184&lt;0,E184&lt;0),"Исправьте",IF(DAY(B184)&lt;&gt;1,"Исправьте",IF(COUNTIFS($B$9:$B$248,B184,$C$9:$C$248,C184)&gt;1,"Дубликат",IF(COUNTA(G184:H184)=0,"План",IF(AND(ISNUMBER(G184),ISNUMBER(H184),G184&gt;=0,H184&gt;=0),"План и факт","Исправьте"))))))</x:f>
      </x:c>
    </x:row>
    <x:row r="185" ht="22" customHeight="1">
      <x:c r="B185" s="26"/>
      <x:c r="C185" s="25"/>
      <x:c r="D185" s="33"/>
      <x:c r="E185" s="33"/>
      <x:c r="F185" s="27" t="str">
        <x:f>IF(L185="","",IF(OR(L185="Исправьте",L185="Дубликат"),"н/д",D185*E185))</x:f>
      </x:c>
      <x:c r="G185" s="33"/>
      <x:c r="H185" s="33"/>
      <x:c r="I185" s="27" t="str">
        <x:f>IF(OR(L185="",L185="План"),"",IF(L185="План и факт",G185*H185,"н/д"))</x:f>
      </x:c>
      <x:c r="J185" s="27" t="str">
        <x:f>IF(OR(L185="",L185="План"),"",IF(COUNT(F185,I185)=2,I185-F185,"н/д"))</x:f>
      </x:c>
      <x:c r="K185" s="28" t="str">
        <x:f>IF(OR(L185="",L185="План"),"",IF(COUNT(F185,J185)&lt;2,"н/д",IF(F185=0,"н/д",J185/F185)))</x:f>
      </x:c>
      <x:c r="L185" s="2" t="str">
        <x:f>IF(COUNTA(B185:E185,G185:H185)=0,"",IF(OR(NOT(ISNUMBER(B185)),C185="",NOT(ISNUMBER(D185)),NOT(ISNUMBER(E185)),D185&lt;0,E185&lt;0),"Исправьте",IF(DAY(B185)&lt;&gt;1,"Исправьте",IF(COUNTIFS($B$9:$B$248,B185,$C$9:$C$248,C185)&gt;1,"Дубликат",IF(COUNTA(G185:H185)=0,"План",IF(AND(ISNUMBER(G185),ISNUMBER(H185),G185&gt;=0,H185&gt;=0),"План и факт","Исправьте"))))))</x:f>
      </x:c>
    </x:row>
    <x:row r="186" ht="22" customHeight="1">
      <x:c r="B186" s="26"/>
      <x:c r="C186" s="25"/>
      <x:c r="D186" s="33"/>
      <x:c r="E186" s="33"/>
      <x:c r="F186" s="27" t="str">
        <x:f>IF(L186="","",IF(OR(L186="Исправьте",L186="Дубликат"),"н/д",D186*E186))</x:f>
      </x:c>
      <x:c r="G186" s="33"/>
      <x:c r="H186" s="33"/>
      <x:c r="I186" s="27" t="str">
        <x:f>IF(OR(L186="",L186="План"),"",IF(L186="План и факт",G186*H186,"н/д"))</x:f>
      </x:c>
      <x:c r="J186" s="27" t="str">
        <x:f>IF(OR(L186="",L186="План"),"",IF(COUNT(F186,I186)=2,I186-F186,"н/д"))</x:f>
      </x:c>
      <x:c r="K186" s="28" t="str">
        <x:f>IF(OR(L186="",L186="План"),"",IF(COUNT(F186,J186)&lt;2,"н/д",IF(F186=0,"н/д",J186/F186)))</x:f>
      </x:c>
      <x:c r="L186" s="2" t="str">
        <x:f>IF(COUNTA(B186:E186,G186:H186)=0,"",IF(OR(NOT(ISNUMBER(B186)),C186="",NOT(ISNUMBER(D186)),NOT(ISNUMBER(E186)),D186&lt;0,E186&lt;0),"Исправьте",IF(DAY(B186)&lt;&gt;1,"Исправьте",IF(COUNTIFS($B$9:$B$248,B186,$C$9:$C$248,C186)&gt;1,"Дубликат",IF(COUNTA(G186:H186)=0,"План",IF(AND(ISNUMBER(G186),ISNUMBER(H186),G186&gt;=0,H186&gt;=0),"План и факт","Исправьте"))))))</x:f>
      </x:c>
    </x:row>
    <x:row r="187" ht="22" customHeight="1">
      <x:c r="B187" s="26"/>
      <x:c r="C187" s="25"/>
      <x:c r="D187" s="33"/>
      <x:c r="E187" s="33"/>
      <x:c r="F187" s="27" t="str">
        <x:f>IF(L187="","",IF(OR(L187="Исправьте",L187="Дубликат"),"н/д",D187*E187))</x:f>
      </x:c>
      <x:c r="G187" s="33"/>
      <x:c r="H187" s="33"/>
      <x:c r="I187" s="27" t="str">
        <x:f>IF(OR(L187="",L187="План"),"",IF(L187="План и факт",G187*H187,"н/д"))</x:f>
      </x:c>
      <x:c r="J187" s="27" t="str">
        <x:f>IF(OR(L187="",L187="План"),"",IF(COUNT(F187,I187)=2,I187-F187,"н/д"))</x:f>
      </x:c>
      <x:c r="K187" s="28" t="str">
        <x:f>IF(OR(L187="",L187="План"),"",IF(COUNT(F187,J187)&lt;2,"н/д",IF(F187=0,"н/д",J187/F187)))</x:f>
      </x:c>
      <x:c r="L187" s="2" t="str">
        <x:f>IF(COUNTA(B187:E187,G187:H187)=0,"",IF(OR(NOT(ISNUMBER(B187)),C187="",NOT(ISNUMBER(D187)),NOT(ISNUMBER(E187)),D187&lt;0,E187&lt;0),"Исправьте",IF(DAY(B187)&lt;&gt;1,"Исправьте",IF(COUNTIFS($B$9:$B$248,B187,$C$9:$C$248,C187)&gt;1,"Дубликат",IF(COUNTA(G187:H187)=0,"План",IF(AND(ISNUMBER(G187),ISNUMBER(H187),G187&gt;=0,H187&gt;=0),"План и факт","Исправьте"))))))</x:f>
      </x:c>
    </x:row>
    <x:row r="188" ht="22" customHeight="1">
      <x:c r="B188" s="26"/>
      <x:c r="C188" s="25"/>
      <x:c r="D188" s="33"/>
      <x:c r="E188" s="33"/>
      <x:c r="F188" s="27" t="str">
        <x:f>IF(L188="","",IF(OR(L188="Исправьте",L188="Дубликат"),"н/д",D188*E188))</x:f>
      </x:c>
      <x:c r="G188" s="33"/>
      <x:c r="H188" s="33"/>
      <x:c r="I188" s="27" t="str">
        <x:f>IF(OR(L188="",L188="План"),"",IF(L188="План и факт",G188*H188,"н/д"))</x:f>
      </x:c>
      <x:c r="J188" s="27" t="str">
        <x:f>IF(OR(L188="",L188="План"),"",IF(COUNT(F188,I188)=2,I188-F188,"н/д"))</x:f>
      </x:c>
      <x:c r="K188" s="28" t="str">
        <x:f>IF(OR(L188="",L188="План"),"",IF(COUNT(F188,J188)&lt;2,"н/д",IF(F188=0,"н/д",J188/F188)))</x:f>
      </x:c>
      <x:c r="L188" s="2" t="str">
        <x:f>IF(COUNTA(B188:E188,G188:H188)=0,"",IF(OR(NOT(ISNUMBER(B188)),C188="",NOT(ISNUMBER(D188)),NOT(ISNUMBER(E188)),D188&lt;0,E188&lt;0),"Исправьте",IF(DAY(B188)&lt;&gt;1,"Исправьте",IF(COUNTIFS($B$9:$B$248,B188,$C$9:$C$248,C188)&gt;1,"Дубликат",IF(COUNTA(G188:H188)=0,"План",IF(AND(ISNUMBER(G188),ISNUMBER(H188),G188&gt;=0,H188&gt;=0),"План и факт","Исправьте"))))))</x:f>
      </x:c>
    </x:row>
    <x:row r="189" ht="22" customHeight="1">
      <x:c r="B189" s="26"/>
      <x:c r="C189" s="25"/>
      <x:c r="D189" s="33"/>
      <x:c r="E189" s="33"/>
      <x:c r="F189" s="27" t="str">
        <x:f>IF(L189="","",IF(OR(L189="Исправьте",L189="Дубликат"),"н/д",D189*E189))</x:f>
      </x:c>
      <x:c r="G189" s="33"/>
      <x:c r="H189" s="33"/>
      <x:c r="I189" s="27" t="str">
        <x:f>IF(OR(L189="",L189="План"),"",IF(L189="План и факт",G189*H189,"н/д"))</x:f>
      </x:c>
      <x:c r="J189" s="27" t="str">
        <x:f>IF(OR(L189="",L189="План"),"",IF(COUNT(F189,I189)=2,I189-F189,"н/д"))</x:f>
      </x:c>
      <x:c r="K189" s="28" t="str">
        <x:f>IF(OR(L189="",L189="План"),"",IF(COUNT(F189,J189)&lt;2,"н/д",IF(F189=0,"н/д",J189/F189)))</x:f>
      </x:c>
      <x:c r="L189" s="2" t="str">
        <x:f>IF(COUNTA(B189:E189,G189:H189)=0,"",IF(OR(NOT(ISNUMBER(B189)),C189="",NOT(ISNUMBER(D189)),NOT(ISNUMBER(E189)),D189&lt;0,E189&lt;0),"Исправьте",IF(DAY(B189)&lt;&gt;1,"Исправьте",IF(COUNTIFS($B$9:$B$248,B189,$C$9:$C$248,C189)&gt;1,"Дубликат",IF(COUNTA(G189:H189)=0,"План",IF(AND(ISNUMBER(G189),ISNUMBER(H189),G189&gt;=0,H189&gt;=0),"План и факт","Исправьте"))))))</x:f>
      </x:c>
    </x:row>
    <x:row r="190" ht="22" customHeight="1">
      <x:c r="B190" s="26"/>
      <x:c r="C190" s="25"/>
      <x:c r="D190" s="33"/>
      <x:c r="E190" s="33"/>
      <x:c r="F190" s="27" t="str">
        <x:f>IF(L190="","",IF(OR(L190="Исправьте",L190="Дубликат"),"н/д",D190*E190))</x:f>
      </x:c>
      <x:c r="G190" s="33"/>
      <x:c r="H190" s="33"/>
      <x:c r="I190" s="27" t="str">
        <x:f>IF(OR(L190="",L190="План"),"",IF(L190="План и факт",G190*H190,"н/д"))</x:f>
      </x:c>
      <x:c r="J190" s="27" t="str">
        <x:f>IF(OR(L190="",L190="План"),"",IF(COUNT(F190,I190)=2,I190-F190,"н/д"))</x:f>
      </x:c>
      <x:c r="K190" s="28" t="str">
        <x:f>IF(OR(L190="",L190="План"),"",IF(COUNT(F190,J190)&lt;2,"н/д",IF(F190=0,"н/д",J190/F190)))</x:f>
      </x:c>
      <x:c r="L190" s="2" t="str">
        <x:f>IF(COUNTA(B190:E190,G190:H190)=0,"",IF(OR(NOT(ISNUMBER(B190)),C190="",NOT(ISNUMBER(D190)),NOT(ISNUMBER(E190)),D190&lt;0,E190&lt;0),"Исправьте",IF(DAY(B190)&lt;&gt;1,"Исправьте",IF(COUNTIFS($B$9:$B$248,B190,$C$9:$C$248,C190)&gt;1,"Дубликат",IF(COUNTA(G190:H190)=0,"План",IF(AND(ISNUMBER(G190),ISNUMBER(H190),G190&gt;=0,H190&gt;=0),"План и факт","Исправьте"))))))</x:f>
      </x:c>
    </x:row>
    <x:row r="191" ht="22" customHeight="1">
      <x:c r="B191" s="26"/>
      <x:c r="C191" s="25"/>
      <x:c r="D191" s="33"/>
      <x:c r="E191" s="33"/>
      <x:c r="F191" s="27" t="str">
        <x:f>IF(L191="","",IF(OR(L191="Исправьте",L191="Дубликат"),"н/д",D191*E191))</x:f>
      </x:c>
      <x:c r="G191" s="33"/>
      <x:c r="H191" s="33"/>
      <x:c r="I191" s="27" t="str">
        <x:f>IF(OR(L191="",L191="План"),"",IF(L191="План и факт",G191*H191,"н/д"))</x:f>
      </x:c>
      <x:c r="J191" s="27" t="str">
        <x:f>IF(OR(L191="",L191="План"),"",IF(COUNT(F191,I191)=2,I191-F191,"н/д"))</x:f>
      </x:c>
      <x:c r="K191" s="28" t="str">
        <x:f>IF(OR(L191="",L191="План"),"",IF(COUNT(F191,J191)&lt;2,"н/д",IF(F191=0,"н/д",J191/F191)))</x:f>
      </x:c>
      <x:c r="L191" s="2" t="str">
        <x:f>IF(COUNTA(B191:E191,G191:H191)=0,"",IF(OR(NOT(ISNUMBER(B191)),C191="",NOT(ISNUMBER(D191)),NOT(ISNUMBER(E191)),D191&lt;0,E191&lt;0),"Исправьте",IF(DAY(B191)&lt;&gt;1,"Исправьте",IF(COUNTIFS($B$9:$B$248,B191,$C$9:$C$248,C191)&gt;1,"Дубликат",IF(COUNTA(G191:H191)=0,"План",IF(AND(ISNUMBER(G191),ISNUMBER(H191),G191&gt;=0,H191&gt;=0),"План и факт","Исправьте"))))))</x:f>
      </x:c>
    </x:row>
    <x:row r="192" ht="22" customHeight="1">
      <x:c r="B192" s="26"/>
      <x:c r="C192" s="25"/>
      <x:c r="D192" s="33"/>
      <x:c r="E192" s="33"/>
      <x:c r="F192" s="27" t="str">
        <x:f>IF(L192="","",IF(OR(L192="Исправьте",L192="Дубликат"),"н/д",D192*E192))</x:f>
      </x:c>
      <x:c r="G192" s="33"/>
      <x:c r="H192" s="33"/>
      <x:c r="I192" s="27" t="str">
        <x:f>IF(OR(L192="",L192="План"),"",IF(L192="План и факт",G192*H192,"н/д"))</x:f>
      </x:c>
      <x:c r="J192" s="27" t="str">
        <x:f>IF(OR(L192="",L192="План"),"",IF(COUNT(F192,I192)=2,I192-F192,"н/д"))</x:f>
      </x:c>
      <x:c r="K192" s="28" t="str">
        <x:f>IF(OR(L192="",L192="План"),"",IF(COUNT(F192,J192)&lt;2,"н/д",IF(F192=0,"н/д",J192/F192)))</x:f>
      </x:c>
      <x:c r="L192" s="2" t="str">
        <x:f>IF(COUNTA(B192:E192,G192:H192)=0,"",IF(OR(NOT(ISNUMBER(B192)),C192="",NOT(ISNUMBER(D192)),NOT(ISNUMBER(E192)),D192&lt;0,E192&lt;0),"Исправьте",IF(DAY(B192)&lt;&gt;1,"Исправьте",IF(COUNTIFS($B$9:$B$248,B192,$C$9:$C$248,C192)&gt;1,"Дубликат",IF(COUNTA(G192:H192)=0,"План",IF(AND(ISNUMBER(G192),ISNUMBER(H192),G192&gt;=0,H192&gt;=0),"План и факт","Исправьте"))))))</x:f>
      </x:c>
    </x:row>
    <x:row r="193" ht="22" customHeight="1">
      <x:c r="B193" s="26"/>
      <x:c r="C193" s="25"/>
      <x:c r="D193" s="33"/>
      <x:c r="E193" s="33"/>
      <x:c r="F193" s="27" t="str">
        <x:f>IF(L193="","",IF(OR(L193="Исправьте",L193="Дубликат"),"н/д",D193*E193))</x:f>
      </x:c>
      <x:c r="G193" s="33"/>
      <x:c r="H193" s="33"/>
      <x:c r="I193" s="27" t="str">
        <x:f>IF(OR(L193="",L193="План"),"",IF(L193="План и факт",G193*H193,"н/д"))</x:f>
      </x:c>
      <x:c r="J193" s="27" t="str">
        <x:f>IF(OR(L193="",L193="План"),"",IF(COUNT(F193,I193)=2,I193-F193,"н/д"))</x:f>
      </x:c>
      <x:c r="K193" s="28" t="str">
        <x:f>IF(OR(L193="",L193="План"),"",IF(COUNT(F193,J193)&lt;2,"н/д",IF(F193=0,"н/д",J193/F193)))</x:f>
      </x:c>
      <x:c r="L193" s="2" t="str">
        <x:f>IF(COUNTA(B193:E193,G193:H193)=0,"",IF(OR(NOT(ISNUMBER(B193)),C193="",NOT(ISNUMBER(D193)),NOT(ISNUMBER(E193)),D193&lt;0,E193&lt;0),"Исправьте",IF(DAY(B193)&lt;&gt;1,"Исправьте",IF(COUNTIFS($B$9:$B$248,B193,$C$9:$C$248,C193)&gt;1,"Дубликат",IF(COUNTA(G193:H193)=0,"План",IF(AND(ISNUMBER(G193),ISNUMBER(H193),G193&gt;=0,H193&gt;=0),"План и факт","Исправьте"))))))</x:f>
      </x:c>
    </x:row>
    <x:row r="194" ht="22" customHeight="1">
      <x:c r="B194" s="26"/>
      <x:c r="C194" s="25"/>
      <x:c r="D194" s="33"/>
      <x:c r="E194" s="33"/>
      <x:c r="F194" s="27" t="str">
        <x:f>IF(L194="","",IF(OR(L194="Исправьте",L194="Дубликат"),"н/д",D194*E194))</x:f>
      </x:c>
      <x:c r="G194" s="33"/>
      <x:c r="H194" s="33"/>
      <x:c r="I194" s="27" t="str">
        <x:f>IF(OR(L194="",L194="План"),"",IF(L194="План и факт",G194*H194,"н/д"))</x:f>
      </x:c>
      <x:c r="J194" s="27" t="str">
        <x:f>IF(OR(L194="",L194="План"),"",IF(COUNT(F194,I194)=2,I194-F194,"н/д"))</x:f>
      </x:c>
      <x:c r="K194" s="28" t="str">
        <x:f>IF(OR(L194="",L194="План"),"",IF(COUNT(F194,J194)&lt;2,"н/д",IF(F194=0,"н/д",J194/F194)))</x:f>
      </x:c>
      <x:c r="L194" s="2" t="str">
        <x:f>IF(COUNTA(B194:E194,G194:H194)=0,"",IF(OR(NOT(ISNUMBER(B194)),C194="",NOT(ISNUMBER(D194)),NOT(ISNUMBER(E194)),D194&lt;0,E194&lt;0),"Исправьте",IF(DAY(B194)&lt;&gt;1,"Исправьте",IF(COUNTIFS($B$9:$B$248,B194,$C$9:$C$248,C194)&gt;1,"Дубликат",IF(COUNTA(G194:H194)=0,"План",IF(AND(ISNUMBER(G194),ISNUMBER(H194),G194&gt;=0,H194&gt;=0),"План и факт","Исправьте"))))))</x:f>
      </x:c>
    </x:row>
    <x:row r="195" ht="22" customHeight="1">
      <x:c r="B195" s="26"/>
      <x:c r="C195" s="25"/>
      <x:c r="D195" s="33"/>
      <x:c r="E195" s="33"/>
      <x:c r="F195" s="27" t="str">
        <x:f>IF(L195="","",IF(OR(L195="Исправьте",L195="Дубликат"),"н/д",D195*E195))</x:f>
      </x:c>
      <x:c r="G195" s="33"/>
      <x:c r="H195" s="33"/>
      <x:c r="I195" s="27" t="str">
        <x:f>IF(OR(L195="",L195="План"),"",IF(L195="План и факт",G195*H195,"н/д"))</x:f>
      </x:c>
      <x:c r="J195" s="27" t="str">
        <x:f>IF(OR(L195="",L195="План"),"",IF(COUNT(F195,I195)=2,I195-F195,"н/д"))</x:f>
      </x:c>
      <x:c r="K195" s="28" t="str">
        <x:f>IF(OR(L195="",L195="План"),"",IF(COUNT(F195,J195)&lt;2,"н/д",IF(F195=0,"н/д",J195/F195)))</x:f>
      </x:c>
      <x:c r="L195" s="2" t="str">
        <x:f>IF(COUNTA(B195:E195,G195:H195)=0,"",IF(OR(NOT(ISNUMBER(B195)),C195="",NOT(ISNUMBER(D195)),NOT(ISNUMBER(E195)),D195&lt;0,E195&lt;0),"Исправьте",IF(DAY(B195)&lt;&gt;1,"Исправьте",IF(COUNTIFS($B$9:$B$248,B195,$C$9:$C$248,C195)&gt;1,"Дубликат",IF(COUNTA(G195:H195)=0,"План",IF(AND(ISNUMBER(G195),ISNUMBER(H195),G195&gt;=0,H195&gt;=0),"План и факт","Исправьте"))))))</x:f>
      </x:c>
    </x:row>
    <x:row r="196" ht="22" customHeight="1">
      <x:c r="B196" s="26"/>
      <x:c r="C196" s="25"/>
      <x:c r="D196" s="33"/>
      <x:c r="E196" s="33"/>
      <x:c r="F196" s="27" t="str">
        <x:f>IF(L196="","",IF(OR(L196="Исправьте",L196="Дубликат"),"н/д",D196*E196))</x:f>
      </x:c>
      <x:c r="G196" s="33"/>
      <x:c r="H196" s="33"/>
      <x:c r="I196" s="27" t="str">
        <x:f>IF(OR(L196="",L196="План"),"",IF(L196="План и факт",G196*H196,"н/д"))</x:f>
      </x:c>
      <x:c r="J196" s="27" t="str">
        <x:f>IF(OR(L196="",L196="План"),"",IF(COUNT(F196,I196)=2,I196-F196,"н/д"))</x:f>
      </x:c>
      <x:c r="K196" s="28" t="str">
        <x:f>IF(OR(L196="",L196="План"),"",IF(COUNT(F196,J196)&lt;2,"н/д",IF(F196=0,"н/д",J196/F196)))</x:f>
      </x:c>
      <x:c r="L196" s="2" t="str">
        <x:f>IF(COUNTA(B196:E196,G196:H196)=0,"",IF(OR(NOT(ISNUMBER(B196)),C196="",NOT(ISNUMBER(D196)),NOT(ISNUMBER(E196)),D196&lt;0,E196&lt;0),"Исправьте",IF(DAY(B196)&lt;&gt;1,"Исправьте",IF(COUNTIFS($B$9:$B$248,B196,$C$9:$C$248,C196)&gt;1,"Дубликат",IF(COUNTA(G196:H196)=0,"План",IF(AND(ISNUMBER(G196),ISNUMBER(H196),G196&gt;=0,H196&gt;=0),"План и факт","Исправьте"))))))</x:f>
      </x:c>
    </x:row>
    <x:row r="197" ht="22" customHeight="1">
      <x:c r="B197" s="26"/>
      <x:c r="C197" s="25"/>
      <x:c r="D197" s="33"/>
      <x:c r="E197" s="33"/>
      <x:c r="F197" s="27" t="str">
        <x:f>IF(L197="","",IF(OR(L197="Исправьте",L197="Дубликат"),"н/д",D197*E197))</x:f>
      </x:c>
      <x:c r="G197" s="33"/>
      <x:c r="H197" s="33"/>
      <x:c r="I197" s="27" t="str">
        <x:f>IF(OR(L197="",L197="План"),"",IF(L197="План и факт",G197*H197,"н/д"))</x:f>
      </x:c>
      <x:c r="J197" s="27" t="str">
        <x:f>IF(OR(L197="",L197="План"),"",IF(COUNT(F197,I197)=2,I197-F197,"н/д"))</x:f>
      </x:c>
      <x:c r="K197" s="28" t="str">
        <x:f>IF(OR(L197="",L197="План"),"",IF(COUNT(F197,J197)&lt;2,"н/д",IF(F197=0,"н/д",J197/F197)))</x:f>
      </x:c>
      <x:c r="L197" s="2" t="str">
        <x:f>IF(COUNTA(B197:E197,G197:H197)=0,"",IF(OR(NOT(ISNUMBER(B197)),C197="",NOT(ISNUMBER(D197)),NOT(ISNUMBER(E197)),D197&lt;0,E197&lt;0),"Исправьте",IF(DAY(B197)&lt;&gt;1,"Исправьте",IF(COUNTIFS($B$9:$B$248,B197,$C$9:$C$248,C197)&gt;1,"Дубликат",IF(COUNTA(G197:H197)=0,"План",IF(AND(ISNUMBER(G197),ISNUMBER(H197),G197&gt;=0,H197&gt;=0),"План и факт","Исправьте"))))))</x:f>
      </x:c>
    </x:row>
    <x:row r="198" ht="22" customHeight="1">
      <x:c r="B198" s="26"/>
      <x:c r="C198" s="25"/>
      <x:c r="D198" s="33"/>
      <x:c r="E198" s="33"/>
      <x:c r="F198" s="27" t="str">
        <x:f>IF(L198="","",IF(OR(L198="Исправьте",L198="Дубликат"),"н/д",D198*E198))</x:f>
      </x:c>
      <x:c r="G198" s="33"/>
      <x:c r="H198" s="33"/>
      <x:c r="I198" s="27" t="str">
        <x:f>IF(OR(L198="",L198="План"),"",IF(L198="План и факт",G198*H198,"н/д"))</x:f>
      </x:c>
      <x:c r="J198" s="27" t="str">
        <x:f>IF(OR(L198="",L198="План"),"",IF(COUNT(F198,I198)=2,I198-F198,"н/д"))</x:f>
      </x:c>
      <x:c r="K198" s="28" t="str">
        <x:f>IF(OR(L198="",L198="План"),"",IF(COUNT(F198,J198)&lt;2,"н/д",IF(F198=0,"н/д",J198/F198)))</x:f>
      </x:c>
      <x:c r="L198" s="2" t="str">
        <x:f>IF(COUNTA(B198:E198,G198:H198)=0,"",IF(OR(NOT(ISNUMBER(B198)),C198="",NOT(ISNUMBER(D198)),NOT(ISNUMBER(E198)),D198&lt;0,E198&lt;0),"Исправьте",IF(DAY(B198)&lt;&gt;1,"Исправьте",IF(COUNTIFS($B$9:$B$248,B198,$C$9:$C$248,C198)&gt;1,"Дубликат",IF(COUNTA(G198:H198)=0,"План",IF(AND(ISNUMBER(G198),ISNUMBER(H198),G198&gt;=0,H198&gt;=0),"План и факт","Исправьте"))))))</x:f>
      </x:c>
    </x:row>
    <x:row r="199" ht="22" customHeight="1">
      <x:c r="B199" s="26"/>
      <x:c r="C199" s="25"/>
      <x:c r="D199" s="33"/>
      <x:c r="E199" s="33"/>
      <x:c r="F199" s="27" t="str">
        <x:f>IF(L199="","",IF(OR(L199="Исправьте",L199="Дубликат"),"н/д",D199*E199))</x:f>
      </x:c>
      <x:c r="G199" s="33"/>
      <x:c r="H199" s="33"/>
      <x:c r="I199" s="27" t="str">
        <x:f>IF(OR(L199="",L199="План"),"",IF(L199="План и факт",G199*H199,"н/д"))</x:f>
      </x:c>
      <x:c r="J199" s="27" t="str">
        <x:f>IF(OR(L199="",L199="План"),"",IF(COUNT(F199,I199)=2,I199-F199,"н/д"))</x:f>
      </x:c>
      <x:c r="K199" s="28" t="str">
        <x:f>IF(OR(L199="",L199="План"),"",IF(COUNT(F199,J199)&lt;2,"н/д",IF(F199=0,"н/д",J199/F199)))</x:f>
      </x:c>
      <x:c r="L199" s="2" t="str">
        <x:f>IF(COUNTA(B199:E199,G199:H199)=0,"",IF(OR(NOT(ISNUMBER(B199)),C199="",NOT(ISNUMBER(D199)),NOT(ISNUMBER(E199)),D199&lt;0,E199&lt;0),"Исправьте",IF(DAY(B199)&lt;&gt;1,"Исправьте",IF(COUNTIFS($B$9:$B$248,B199,$C$9:$C$248,C199)&gt;1,"Дубликат",IF(COUNTA(G199:H199)=0,"План",IF(AND(ISNUMBER(G199),ISNUMBER(H199),G199&gt;=0,H199&gt;=0),"План и факт","Исправьте"))))))</x:f>
      </x:c>
    </x:row>
    <x:row r="200" ht="22" customHeight="1">
      <x:c r="B200" s="26"/>
      <x:c r="C200" s="25"/>
      <x:c r="D200" s="33"/>
      <x:c r="E200" s="33"/>
      <x:c r="F200" s="27" t="str">
        <x:f>IF(L200="","",IF(OR(L200="Исправьте",L200="Дубликат"),"н/д",D200*E200))</x:f>
      </x:c>
      <x:c r="G200" s="33"/>
      <x:c r="H200" s="33"/>
      <x:c r="I200" s="27" t="str">
        <x:f>IF(OR(L200="",L200="План"),"",IF(L200="План и факт",G200*H200,"н/д"))</x:f>
      </x:c>
      <x:c r="J200" s="27" t="str">
        <x:f>IF(OR(L200="",L200="План"),"",IF(COUNT(F200,I200)=2,I200-F200,"н/д"))</x:f>
      </x:c>
      <x:c r="K200" s="28" t="str">
        <x:f>IF(OR(L200="",L200="План"),"",IF(COUNT(F200,J200)&lt;2,"н/д",IF(F200=0,"н/д",J200/F200)))</x:f>
      </x:c>
      <x:c r="L200" s="2" t="str">
        <x:f>IF(COUNTA(B200:E200,G200:H200)=0,"",IF(OR(NOT(ISNUMBER(B200)),C200="",NOT(ISNUMBER(D200)),NOT(ISNUMBER(E200)),D200&lt;0,E200&lt;0),"Исправьте",IF(DAY(B200)&lt;&gt;1,"Исправьте",IF(COUNTIFS($B$9:$B$248,B200,$C$9:$C$248,C200)&gt;1,"Дубликат",IF(COUNTA(G200:H200)=0,"План",IF(AND(ISNUMBER(G200),ISNUMBER(H200),G200&gt;=0,H200&gt;=0),"План и факт","Исправьте"))))))</x:f>
      </x:c>
    </x:row>
    <x:row r="201" ht="22" customHeight="1">
      <x:c r="B201" s="26"/>
      <x:c r="C201" s="25"/>
      <x:c r="D201" s="33"/>
      <x:c r="E201" s="33"/>
      <x:c r="F201" s="27" t="str">
        <x:f>IF(L201="","",IF(OR(L201="Исправьте",L201="Дубликат"),"н/д",D201*E201))</x:f>
      </x:c>
      <x:c r="G201" s="33"/>
      <x:c r="H201" s="33"/>
      <x:c r="I201" s="27" t="str">
        <x:f>IF(OR(L201="",L201="План"),"",IF(L201="План и факт",G201*H201,"н/д"))</x:f>
      </x:c>
      <x:c r="J201" s="27" t="str">
        <x:f>IF(OR(L201="",L201="План"),"",IF(COUNT(F201,I201)=2,I201-F201,"н/д"))</x:f>
      </x:c>
      <x:c r="K201" s="28" t="str">
        <x:f>IF(OR(L201="",L201="План"),"",IF(COUNT(F201,J201)&lt;2,"н/д",IF(F201=0,"н/д",J201/F201)))</x:f>
      </x:c>
      <x:c r="L201" s="2" t="str">
        <x:f>IF(COUNTA(B201:E201,G201:H201)=0,"",IF(OR(NOT(ISNUMBER(B201)),C201="",NOT(ISNUMBER(D201)),NOT(ISNUMBER(E201)),D201&lt;0,E201&lt;0),"Исправьте",IF(DAY(B201)&lt;&gt;1,"Исправьте",IF(COUNTIFS($B$9:$B$248,B201,$C$9:$C$248,C201)&gt;1,"Дубликат",IF(COUNTA(G201:H201)=0,"План",IF(AND(ISNUMBER(G201),ISNUMBER(H201),G201&gt;=0,H201&gt;=0),"План и факт","Исправьте"))))))</x:f>
      </x:c>
    </x:row>
    <x:row r="202" ht="22" customHeight="1">
      <x:c r="B202" s="26"/>
      <x:c r="C202" s="25"/>
      <x:c r="D202" s="33"/>
      <x:c r="E202" s="33"/>
      <x:c r="F202" s="27" t="str">
        <x:f>IF(L202="","",IF(OR(L202="Исправьте",L202="Дубликат"),"н/д",D202*E202))</x:f>
      </x:c>
      <x:c r="G202" s="33"/>
      <x:c r="H202" s="33"/>
      <x:c r="I202" s="27" t="str">
        <x:f>IF(OR(L202="",L202="План"),"",IF(L202="План и факт",G202*H202,"н/д"))</x:f>
      </x:c>
      <x:c r="J202" s="27" t="str">
        <x:f>IF(OR(L202="",L202="План"),"",IF(COUNT(F202,I202)=2,I202-F202,"н/д"))</x:f>
      </x:c>
      <x:c r="K202" s="28" t="str">
        <x:f>IF(OR(L202="",L202="План"),"",IF(COUNT(F202,J202)&lt;2,"н/д",IF(F202=0,"н/д",J202/F202)))</x:f>
      </x:c>
      <x:c r="L202" s="2" t="str">
        <x:f>IF(COUNTA(B202:E202,G202:H202)=0,"",IF(OR(NOT(ISNUMBER(B202)),C202="",NOT(ISNUMBER(D202)),NOT(ISNUMBER(E202)),D202&lt;0,E202&lt;0),"Исправьте",IF(DAY(B202)&lt;&gt;1,"Исправьте",IF(COUNTIFS($B$9:$B$248,B202,$C$9:$C$248,C202)&gt;1,"Дубликат",IF(COUNTA(G202:H202)=0,"План",IF(AND(ISNUMBER(G202),ISNUMBER(H202),G202&gt;=0,H202&gt;=0),"План и факт","Исправьте"))))))</x:f>
      </x:c>
    </x:row>
    <x:row r="203" ht="22" customHeight="1">
      <x:c r="B203" s="26"/>
      <x:c r="C203" s="25"/>
      <x:c r="D203" s="33"/>
      <x:c r="E203" s="33"/>
      <x:c r="F203" s="27" t="str">
        <x:f>IF(L203="","",IF(OR(L203="Исправьте",L203="Дубликат"),"н/д",D203*E203))</x:f>
      </x:c>
      <x:c r="G203" s="33"/>
      <x:c r="H203" s="33"/>
      <x:c r="I203" s="27" t="str">
        <x:f>IF(OR(L203="",L203="План"),"",IF(L203="План и факт",G203*H203,"н/д"))</x:f>
      </x:c>
      <x:c r="J203" s="27" t="str">
        <x:f>IF(OR(L203="",L203="План"),"",IF(COUNT(F203,I203)=2,I203-F203,"н/д"))</x:f>
      </x:c>
      <x:c r="K203" s="28" t="str">
        <x:f>IF(OR(L203="",L203="План"),"",IF(COUNT(F203,J203)&lt;2,"н/д",IF(F203=0,"н/д",J203/F203)))</x:f>
      </x:c>
      <x:c r="L203" s="2" t="str">
        <x:f>IF(COUNTA(B203:E203,G203:H203)=0,"",IF(OR(NOT(ISNUMBER(B203)),C203="",NOT(ISNUMBER(D203)),NOT(ISNUMBER(E203)),D203&lt;0,E203&lt;0),"Исправьте",IF(DAY(B203)&lt;&gt;1,"Исправьте",IF(COUNTIFS($B$9:$B$248,B203,$C$9:$C$248,C203)&gt;1,"Дубликат",IF(COUNTA(G203:H203)=0,"План",IF(AND(ISNUMBER(G203),ISNUMBER(H203),G203&gt;=0,H203&gt;=0),"План и факт","Исправьте"))))))</x:f>
      </x:c>
    </x:row>
    <x:row r="204" ht="22" customHeight="1">
      <x:c r="B204" s="26"/>
      <x:c r="C204" s="25"/>
      <x:c r="D204" s="33"/>
      <x:c r="E204" s="33"/>
      <x:c r="F204" s="27" t="str">
        <x:f>IF(L204="","",IF(OR(L204="Исправьте",L204="Дубликат"),"н/д",D204*E204))</x:f>
      </x:c>
      <x:c r="G204" s="33"/>
      <x:c r="H204" s="33"/>
      <x:c r="I204" s="27" t="str">
        <x:f>IF(OR(L204="",L204="План"),"",IF(L204="План и факт",G204*H204,"н/д"))</x:f>
      </x:c>
      <x:c r="J204" s="27" t="str">
        <x:f>IF(OR(L204="",L204="План"),"",IF(COUNT(F204,I204)=2,I204-F204,"н/д"))</x:f>
      </x:c>
      <x:c r="K204" s="28" t="str">
        <x:f>IF(OR(L204="",L204="План"),"",IF(COUNT(F204,J204)&lt;2,"н/д",IF(F204=0,"н/д",J204/F204)))</x:f>
      </x:c>
      <x:c r="L204" s="2" t="str">
        <x:f>IF(COUNTA(B204:E204,G204:H204)=0,"",IF(OR(NOT(ISNUMBER(B204)),C204="",NOT(ISNUMBER(D204)),NOT(ISNUMBER(E204)),D204&lt;0,E204&lt;0),"Исправьте",IF(DAY(B204)&lt;&gt;1,"Исправьте",IF(COUNTIFS($B$9:$B$248,B204,$C$9:$C$248,C204)&gt;1,"Дубликат",IF(COUNTA(G204:H204)=0,"План",IF(AND(ISNUMBER(G204),ISNUMBER(H204),G204&gt;=0,H204&gt;=0),"План и факт","Исправьте"))))))</x:f>
      </x:c>
    </x:row>
    <x:row r="205" ht="22" customHeight="1">
      <x:c r="B205" s="26"/>
      <x:c r="C205" s="25"/>
      <x:c r="D205" s="33"/>
      <x:c r="E205" s="33"/>
      <x:c r="F205" s="27" t="str">
        <x:f>IF(L205="","",IF(OR(L205="Исправьте",L205="Дубликат"),"н/д",D205*E205))</x:f>
      </x:c>
      <x:c r="G205" s="33"/>
      <x:c r="H205" s="33"/>
      <x:c r="I205" s="27" t="str">
        <x:f>IF(OR(L205="",L205="План"),"",IF(L205="План и факт",G205*H205,"н/д"))</x:f>
      </x:c>
      <x:c r="J205" s="27" t="str">
        <x:f>IF(OR(L205="",L205="План"),"",IF(COUNT(F205,I205)=2,I205-F205,"н/д"))</x:f>
      </x:c>
      <x:c r="K205" s="28" t="str">
        <x:f>IF(OR(L205="",L205="План"),"",IF(COUNT(F205,J205)&lt;2,"н/д",IF(F205=0,"н/д",J205/F205)))</x:f>
      </x:c>
      <x:c r="L205" s="2" t="str">
        <x:f>IF(COUNTA(B205:E205,G205:H205)=0,"",IF(OR(NOT(ISNUMBER(B205)),C205="",NOT(ISNUMBER(D205)),NOT(ISNUMBER(E205)),D205&lt;0,E205&lt;0),"Исправьте",IF(DAY(B205)&lt;&gt;1,"Исправьте",IF(COUNTIFS($B$9:$B$248,B205,$C$9:$C$248,C205)&gt;1,"Дубликат",IF(COUNTA(G205:H205)=0,"План",IF(AND(ISNUMBER(G205),ISNUMBER(H205),G205&gt;=0,H205&gt;=0),"План и факт","Исправьте"))))))</x:f>
      </x:c>
    </x:row>
    <x:row r="206" ht="22" customHeight="1">
      <x:c r="B206" s="26"/>
      <x:c r="C206" s="25"/>
      <x:c r="D206" s="33"/>
      <x:c r="E206" s="33"/>
      <x:c r="F206" s="27" t="str">
        <x:f>IF(L206="","",IF(OR(L206="Исправьте",L206="Дубликат"),"н/д",D206*E206))</x:f>
      </x:c>
      <x:c r="G206" s="33"/>
      <x:c r="H206" s="33"/>
      <x:c r="I206" s="27" t="str">
        <x:f>IF(OR(L206="",L206="План"),"",IF(L206="План и факт",G206*H206,"н/д"))</x:f>
      </x:c>
      <x:c r="J206" s="27" t="str">
        <x:f>IF(OR(L206="",L206="План"),"",IF(COUNT(F206,I206)=2,I206-F206,"н/д"))</x:f>
      </x:c>
      <x:c r="K206" s="28" t="str">
        <x:f>IF(OR(L206="",L206="План"),"",IF(COUNT(F206,J206)&lt;2,"н/д",IF(F206=0,"н/д",J206/F206)))</x:f>
      </x:c>
      <x:c r="L206" s="2" t="str">
        <x:f>IF(COUNTA(B206:E206,G206:H206)=0,"",IF(OR(NOT(ISNUMBER(B206)),C206="",NOT(ISNUMBER(D206)),NOT(ISNUMBER(E206)),D206&lt;0,E206&lt;0),"Исправьте",IF(DAY(B206)&lt;&gt;1,"Исправьте",IF(COUNTIFS($B$9:$B$248,B206,$C$9:$C$248,C206)&gt;1,"Дубликат",IF(COUNTA(G206:H206)=0,"План",IF(AND(ISNUMBER(G206),ISNUMBER(H206),G206&gt;=0,H206&gt;=0),"План и факт","Исправьте"))))))</x:f>
      </x:c>
    </x:row>
    <x:row r="207" ht="22" customHeight="1">
      <x:c r="B207" s="26"/>
      <x:c r="C207" s="25"/>
      <x:c r="D207" s="33"/>
      <x:c r="E207" s="33"/>
      <x:c r="F207" s="27" t="str">
        <x:f>IF(L207="","",IF(OR(L207="Исправьте",L207="Дубликат"),"н/д",D207*E207))</x:f>
      </x:c>
      <x:c r="G207" s="33"/>
      <x:c r="H207" s="33"/>
      <x:c r="I207" s="27" t="str">
        <x:f>IF(OR(L207="",L207="План"),"",IF(L207="План и факт",G207*H207,"н/д"))</x:f>
      </x:c>
      <x:c r="J207" s="27" t="str">
        <x:f>IF(OR(L207="",L207="План"),"",IF(COUNT(F207,I207)=2,I207-F207,"н/д"))</x:f>
      </x:c>
      <x:c r="K207" s="28" t="str">
        <x:f>IF(OR(L207="",L207="План"),"",IF(COUNT(F207,J207)&lt;2,"н/д",IF(F207=0,"н/д",J207/F207)))</x:f>
      </x:c>
      <x:c r="L207" s="2" t="str">
        <x:f>IF(COUNTA(B207:E207,G207:H207)=0,"",IF(OR(NOT(ISNUMBER(B207)),C207="",NOT(ISNUMBER(D207)),NOT(ISNUMBER(E207)),D207&lt;0,E207&lt;0),"Исправьте",IF(DAY(B207)&lt;&gt;1,"Исправьте",IF(COUNTIFS($B$9:$B$248,B207,$C$9:$C$248,C207)&gt;1,"Дубликат",IF(COUNTA(G207:H207)=0,"План",IF(AND(ISNUMBER(G207),ISNUMBER(H207),G207&gt;=0,H207&gt;=0),"План и факт","Исправьте"))))))</x:f>
      </x:c>
    </x:row>
    <x:row r="208" ht="22" customHeight="1">
      <x:c r="B208" s="26"/>
      <x:c r="C208" s="25"/>
      <x:c r="D208" s="33"/>
      <x:c r="E208" s="33"/>
      <x:c r="F208" s="27" t="str">
        <x:f>IF(L208="","",IF(OR(L208="Исправьте",L208="Дубликат"),"н/д",D208*E208))</x:f>
      </x:c>
      <x:c r="G208" s="33"/>
      <x:c r="H208" s="33"/>
      <x:c r="I208" s="27" t="str">
        <x:f>IF(OR(L208="",L208="План"),"",IF(L208="План и факт",G208*H208,"н/д"))</x:f>
      </x:c>
      <x:c r="J208" s="27" t="str">
        <x:f>IF(OR(L208="",L208="План"),"",IF(COUNT(F208,I208)=2,I208-F208,"н/д"))</x:f>
      </x:c>
      <x:c r="K208" s="28" t="str">
        <x:f>IF(OR(L208="",L208="План"),"",IF(COUNT(F208,J208)&lt;2,"н/д",IF(F208=0,"н/д",J208/F208)))</x:f>
      </x:c>
      <x:c r="L208" s="2" t="str">
        <x:f>IF(COUNTA(B208:E208,G208:H208)=0,"",IF(OR(NOT(ISNUMBER(B208)),C208="",NOT(ISNUMBER(D208)),NOT(ISNUMBER(E208)),D208&lt;0,E208&lt;0),"Исправьте",IF(DAY(B208)&lt;&gt;1,"Исправьте",IF(COUNTIFS($B$9:$B$248,B208,$C$9:$C$248,C208)&gt;1,"Дубликат",IF(COUNTA(G208:H208)=0,"План",IF(AND(ISNUMBER(G208),ISNUMBER(H208),G208&gt;=0,H208&gt;=0),"План и факт","Исправьте"))))))</x:f>
      </x:c>
    </x:row>
    <x:row r="209" ht="22" customHeight="1">
      <x:c r="B209" s="26"/>
      <x:c r="C209" s="25"/>
      <x:c r="D209" s="33"/>
      <x:c r="E209" s="33"/>
      <x:c r="F209" s="27" t="str">
        <x:f>IF(L209="","",IF(OR(L209="Исправьте",L209="Дубликат"),"н/д",D209*E209))</x:f>
      </x:c>
      <x:c r="G209" s="33"/>
      <x:c r="H209" s="33"/>
      <x:c r="I209" s="27" t="str">
        <x:f>IF(OR(L209="",L209="План"),"",IF(L209="План и факт",G209*H209,"н/д"))</x:f>
      </x:c>
      <x:c r="J209" s="27" t="str">
        <x:f>IF(OR(L209="",L209="План"),"",IF(COUNT(F209,I209)=2,I209-F209,"н/д"))</x:f>
      </x:c>
      <x:c r="K209" s="28" t="str">
        <x:f>IF(OR(L209="",L209="План"),"",IF(COUNT(F209,J209)&lt;2,"н/д",IF(F209=0,"н/д",J209/F209)))</x:f>
      </x:c>
      <x:c r="L209" s="2" t="str">
        <x:f>IF(COUNTA(B209:E209,G209:H209)=0,"",IF(OR(NOT(ISNUMBER(B209)),C209="",NOT(ISNUMBER(D209)),NOT(ISNUMBER(E209)),D209&lt;0,E209&lt;0),"Исправьте",IF(DAY(B209)&lt;&gt;1,"Исправьте",IF(COUNTIFS($B$9:$B$248,B209,$C$9:$C$248,C209)&gt;1,"Дубликат",IF(COUNTA(G209:H209)=0,"План",IF(AND(ISNUMBER(G209),ISNUMBER(H209),G209&gt;=0,H209&gt;=0),"План и факт","Исправьте"))))))</x:f>
      </x:c>
    </x:row>
    <x:row r="210" ht="22" customHeight="1">
      <x:c r="B210" s="26"/>
      <x:c r="C210" s="25"/>
      <x:c r="D210" s="33"/>
      <x:c r="E210" s="33"/>
      <x:c r="F210" s="27" t="str">
        <x:f>IF(L210="","",IF(OR(L210="Исправьте",L210="Дубликат"),"н/д",D210*E210))</x:f>
      </x:c>
      <x:c r="G210" s="33"/>
      <x:c r="H210" s="33"/>
      <x:c r="I210" s="27" t="str">
        <x:f>IF(OR(L210="",L210="План"),"",IF(L210="План и факт",G210*H210,"н/д"))</x:f>
      </x:c>
      <x:c r="J210" s="27" t="str">
        <x:f>IF(OR(L210="",L210="План"),"",IF(COUNT(F210,I210)=2,I210-F210,"н/д"))</x:f>
      </x:c>
      <x:c r="K210" s="28" t="str">
        <x:f>IF(OR(L210="",L210="План"),"",IF(COUNT(F210,J210)&lt;2,"н/д",IF(F210=0,"н/д",J210/F210)))</x:f>
      </x:c>
      <x:c r="L210" s="2" t="str">
        <x:f>IF(COUNTA(B210:E210,G210:H210)=0,"",IF(OR(NOT(ISNUMBER(B210)),C210="",NOT(ISNUMBER(D210)),NOT(ISNUMBER(E210)),D210&lt;0,E210&lt;0),"Исправьте",IF(DAY(B210)&lt;&gt;1,"Исправьте",IF(COUNTIFS($B$9:$B$248,B210,$C$9:$C$248,C210)&gt;1,"Дубликат",IF(COUNTA(G210:H210)=0,"План",IF(AND(ISNUMBER(G210),ISNUMBER(H210),G210&gt;=0,H210&gt;=0),"План и факт","Исправьте"))))))</x:f>
      </x:c>
    </x:row>
    <x:row r="211" ht="22" customHeight="1">
      <x:c r="B211" s="26"/>
      <x:c r="C211" s="25"/>
      <x:c r="D211" s="33"/>
      <x:c r="E211" s="33"/>
      <x:c r="F211" s="27" t="str">
        <x:f>IF(L211="","",IF(OR(L211="Исправьте",L211="Дубликат"),"н/д",D211*E211))</x:f>
      </x:c>
      <x:c r="G211" s="33"/>
      <x:c r="H211" s="33"/>
      <x:c r="I211" s="27" t="str">
        <x:f>IF(OR(L211="",L211="План"),"",IF(L211="План и факт",G211*H211,"н/д"))</x:f>
      </x:c>
      <x:c r="J211" s="27" t="str">
        <x:f>IF(OR(L211="",L211="План"),"",IF(COUNT(F211,I211)=2,I211-F211,"н/д"))</x:f>
      </x:c>
      <x:c r="K211" s="28" t="str">
        <x:f>IF(OR(L211="",L211="План"),"",IF(COUNT(F211,J211)&lt;2,"н/д",IF(F211=0,"н/д",J211/F211)))</x:f>
      </x:c>
      <x:c r="L211" s="2" t="str">
        <x:f>IF(COUNTA(B211:E211,G211:H211)=0,"",IF(OR(NOT(ISNUMBER(B211)),C211="",NOT(ISNUMBER(D211)),NOT(ISNUMBER(E211)),D211&lt;0,E211&lt;0),"Исправьте",IF(DAY(B211)&lt;&gt;1,"Исправьте",IF(COUNTIFS($B$9:$B$248,B211,$C$9:$C$248,C211)&gt;1,"Дубликат",IF(COUNTA(G211:H211)=0,"План",IF(AND(ISNUMBER(G211),ISNUMBER(H211),G211&gt;=0,H211&gt;=0),"План и факт","Исправьте"))))))</x:f>
      </x:c>
    </x:row>
    <x:row r="212" ht="22" customHeight="1">
      <x:c r="B212" s="26"/>
      <x:c r="C212" s="25"/>
      <x:c r="D212" s="33"/>
      <x:c r="E212" s="33"/>
      <x:c r="F212" s="27" t="str">
        <x:f>IF(L212="","",IF(OR(L212="Исправьте",L212="Дубликат"),"н/д",D212*E212))</x:f>
      </x:c>
      <x:c r="G212" s="33"/>
      <x:c r="H212" s="33"/>
      <x:c r="I212" s="27" t="str">
        <x:f>IF(OR(L212="",L212="План"),"",IF(L212="План и факт",G212*H212,"н/д"))</x:f>
      </x:c>
      <x:c r="J212" s="27" t="str">
        <x:f>IF(OR(L212="",L212="План"),"",IF(COUNT(F212,I212)=2,I212-F212,"н/д"))</x:f>
      </x:c>
      <x:c r="K212" s="28" t="str">
        <x:f>IF(OR(L212="",L212="План"),"",IF(COUNT(F212,J212)&lt;2,"н/д",IF(F212=0,"н/д",J212/F212)))</x:f>
      </x:c>
      <x:c r="L212" s="2" t="str">
        <x:f>IF(COUNTA(B212:E212,G212:H212)=0,"",IF(OR(NOT(ISNUMBER(B212)),C212="",NOT(ISNUMBER(D212)),NOT(ISNUMBER(E212)),D212&lt;0,E212&lt;0),"Исправьте",IF(DAY(B212)&lt;&gt;1,"Исправьте",IF(COUNTIFS($B$9:$B$248,B212,$C$9:$C$248,C212)&gt;1,"Дубликат",IF(COUNTA(G212:H212)=0,"План",IF(AND(ISNUMBER(G212),ISNUMBER(H212),G212&gt;=0,H212&gt;=0),"План и факт","Исправьте"))))))</x:f>
      </x:c>
    </x:row>
    <x:row r="213" ht="22" customHeight="1">
      <x:c r="B213" s="26"/>
      <x:c r="C213" s="25"/>
      <x:c r="D213" s="33"/>
      <x:c r="E213" s="33"/>
      <x:c r="F213" s="27" t="str">
        <x:f>IF(L213="","",IF(OR(L213="Исправьте",L213="Дубликат"),"н/д",D213*E213))</x:f>
      </x:c>
      <x:c r="G213" s="33"/>
      <x:c r="H213" s="33"/>
      <x:c r="I213" s="27" t="str">
        <x:f>IF(OR(L213="",L213="План"),"",IF(L213="План и факт",G213*H213,"н/д"))</x:f>
      </x:c>
      <x:c r="J213" s="27" t="str">
        <x:f>IF(OR(L213="",L213="План"),"",IF(COUNT(F213,I213)=2,I213-F213,"н/д"))</x:f>
      </x:c>
      <x:c r="K213" s="28" t="str">
        <x:f>IF(OR(L213="",L213="План"),"",IF(COUNT(F213,J213)&lt;2,"н/д",IF(F213=0,"н/д",J213/F213)))</x:f>
      </x:c>
      <x:c r="L213" s="2" t="str">
        <x:f>IF(COUNTA(B213:E213,G213:H213)=0,"",IF(OR(NOT(ISNUMBER(B213)),C213="",NOT(ISNUMBER(D213)),NOT(ISNUMBER(E213)),D213&lt;0,E213&lt;0),"Исправьте",IF(DAY(B213)&lt;&gt;1,"Исправьте",IF(COUNTIFS($B$9:$B$248,B213,$C$9:$C$248,C213)&gt;1,"Дубликат",IF(COUNTA(G213:H213)=0,"План",IF(AND(ISNUMBER(G213),ISNUMBER(H213),G213&gt;=0,H213&gt;=0),"План и факт","Исправьте"))))))</x:f>
      </x:c>
    </x:row>
    <x:row r="214" ht="22" customHeight="1">
      <x:c r="B214" s="26"/>
      <x:c r="C214" s="25"/>
      <x:c r="D214" s="33"/>
      <x:c r="E214" s="33"/>
      <x:c r="F214" s="27" t="str">
        <x:f>IF(L214="","",IF(OR(L214="Исправьте",L214="Дубликат"),"н/д",D214*E214))</x:f>
      </x:c>
      <x:c r="G214" s="33"/>
      <x:c r="H214" s="33"/>
      <x:c r="I214" s="27" t="str">
        <x:f>IF(OR(L214="",L214="План"),"",IF(L214="План и факт",G214*H214,"н/д"))</x:f>
      </x:c>
      <x:c r="J214" s="27" t="str">
        <x:f>IF(OR(L214="",L214="План"),"",IF(COUNT(F214,I214)=2,I214-F214,"н/д"))</x:f>
      </x:c>
      <x:c r="K214" s="28" t="str">
        <x:f>IF(OR(L214="",L214="План"),"",IF(COUNT(F214,J214)&lt;2,"н/д",IF(F214=0,"н/д",J214/F214)))</x:f>
      </x:c>
      <x:c r="L214" s="2" t="str">
        <x:f>IF(COUNTA(B214:E214,G214:H214)=0,"",IF(OR(NOT(ISNUMBER(B214)),C214="",NOT(ISNUMBER(D214)),NOT(ISNUMBER(E214)),D214&lt;0,E214&lt;0),"Исправьте",IF(DAY(B214)&lt;&gt;1,"Исправьте",IF(COUNTIFS($B$9:$B$248,B214,$C$9:$C$248,C214)&gt;1,"Дубликат",IF(COUNTA(G214:H214)=0,"План",IF(AND(ISNUMBER(G214),ISNUMBER(H214),G214&gt;=0,H214&gt;=0),"План и факт","Исправьте"))))))</x:f>
      </x:c>
    </x:row>
    <x:row r="215" ht="22" customHeight="1">
      <x:c r="B215" s="26"/>
      <x:c r="C215" s="25"/>
      <x:c r="D215" s="33"/>
      <x:c r="E215" s="33"/>
      <x:c r="F215" s="27" t="str">
        <x:f>IF(L215="","",IF(OR(L215="Исправьте",L215="Дубликат"),"н/д",D215*E215))</x:f>
      </x:c>
      <x:c r="G215" s="33"/>
      <x:c r="H215" s="33"/>
      <x:c r="I215" s="27" t="str">
        <x:f>IF(OR(L215="",L215="План"),"",IF(L215="План и факт",G215*H215,"н/д"))</x:f>
      </x:c>
      <x:c r="J215" s="27" t="str">
        <x:f>IF(OR(L215="",L215="План"),"",IF(COUNT(F215,I215)=2,I215-F215,"н/д"))</x:f>
      </x:c>
      <x:c r="K215" s="28" t="str">
        <x:f>IF(OR(L215="",L215="План"),"",IF(COUNT(F215,J215)&lt;2,"н/д",IF(F215=0,"н/д",J215/F215)))</x:f>
      </x:c>
      <x:c r="L215" s="2" t="str">
        <x:f>IF(COUNTA(B215:E215,G215:H215)=0,"",IF(OR(NOT(ISNUMBER(B215)),C215="",NOT(ISNUMBER(D215)),NOT(ISNUMBER(E215)),D215&lt;0,E215&lt;0),"Исправьте",IF(DAY(B215)&lt;&gt;1,"Исправьте",IF(COUNTIFS($B$9:$B$248,B215,$C$9:$C$248,C215)&gt;1,"Дубликат",IF(COUNTA(G215:H215)=0,"План",IF(AND(ISNUMBER(G215),ISNUMBER(H215),G215&gt;=0,H215&gt;=0),"План и факт","Исправьте"))))))</x:f>
      </x:c>
    </x:row>
    <x:row r="216" ht="22" customHeight="1">
      <x:c r="B216" s="26"/>
      <x:c r="C216" s="25"/>
      <x:c r="D216" s="33"/>
      <x:c r="E216" s="33"/>
      <x:c r="F216" s="27" t="str">
        <x:f>IF(L216="","",IF(OR(L216="Исправьте",L216="Дубликат"),"н/д",D216*E216))</x:f>
      </x:c>
      <x:c r="G216" s="33"/>
      <x:c r="H216" s="33"/>
      <x:c r="I216" s="27" t="str">
        <x:f>IF(OR(L216="",L216="План"),"",IF(L216="План и факт",G216*H216,"н/д"))</x:f>
      </x:c>
      <x:c r="J216" s="27" t="str">
        <x:f>IF(OR(L216="",L216="План"),"",IF(COUNT(F216,I216)=2,I216-F216,"н/д"))</x:f>
      </x:c>
      <x:c r="K216" s="28" t="str">
        <x:f>IF(OR(L216="",L216="План"),"",IF(COUNT(F216,J216)&lt;2,"н/д",IF(F216=0,"н/д",J216/F216)))</x:f>
      </x:c>
      <x:c r="L216" s="2" t="str">
        <x:f>IF(COUNTA(B216:E216,G216:H216)=0,"",IF(OR(NOT(ISNUMBER(B216)),C216="",NOT(ISNUMBER(D216)),NOT(ISNUMBER(E216)),D216&lt;0,E216&lt;0),"Исправьте",IF(DAY(B216)&lt;&gt;1,"Исправьте",IF(COUNTIFS($B$9:$B$248,B216,$C$9:$C$248,C216)&gt;1,"Дубликат",IF(COUNTA(G216:H216)=0,"План",IF(AND(ISNUMBER(G216),ISNUMBER(H216),G216&gt;=0,H216&gt;=0),"План и факт","Исправьте"))))))</x:f>
      </x:c>
    </x:row>
    <x:row r="217" ht="22" customHeight="1">
      <x:c r="B217" s="26"/>
      <x:c r="C217" s="25"/>
      <x:c r="D217" s="33"/>
      <x:c r="E217" s="33"/>
      <x:c r="F217" s="27" t="str">
        <x:f>IF(L217="","",IF(OR(L217="Исправьте",L217="Дубликат"),"н/д",D217*E217))</x:f>
      </x:c>
      <x:c r="G217" s="33"/>
      <x:c r="H217" s="33"/>
      <x:c r="I217" s="27" t="str">
        <x:f>IF(OR(L217="",L217="План"),"",IF(L217="План и факт",G217*H217,"н/д"))</x:f>
      </x:c>
      <x:c r="J217" s="27" t="str">
        <x:f>IF(OR(L217="",L217="План"),"",IF(COUNT(F217,I217)=2,I217-F217,"н/д"))</x:f>
      </x:c>
      <x:c r="K217" s="28" t="str">
        <x:f>IF(OR(L217="",L217="План"),"",IF(COUNT(F217,J217)&lt;2,"н/д",IF(F217=0,"н/д",J217/F217)))</x:f>
      </x:c>
      <x:c r="L217" s="2" t="str">
        <x:f>IF(COUNTA(B217:E217,G217:H217)=0,"",IF(OR(NOT(ISNUMBER(B217)),C217="",NOT(ISNUMBER(D217)),NOT(ISNUMBER(E217)),D217&lt;0,E217&lt;0),"Исправьте",IF(DAY(B217)&lt;&gt;1,"Исправьте",IF(COUNTIFS($B$9:$B$248,B217,$C$9:$C$248,C217)&gt;1,"Дубликат",IF(COUNTA(G217:H217)=0,"План",IF(AND(ISNUMBER(G217),ISNUMBER(H217),G217&gt;=0,H217&gt;=0),"План и факт","Исправьте"))))))</x:f>
      </x:c>
    </x:row>
    <x:row r="218" ht="22" customHeight="1">
      <x:c r="B218" s="26"/>
      <x:c r="C218" s="25"/>
      <x:c r="D218" s="33"/>
      <x:c r="E218" s="33"/>
      <x:c r="F218" s="27" t="str">
        <x:f>IF(L218="","",IF(OR(L218="Исправьте",L218="Дубликат"),"н/д",D218*E218))</x:f>
      </x:c>
      <x:c r="G218" s="33"/>
      <x:c r="H218" s="33"/>
      <x:c r="I218" s="27" t="str">
        <x:f>IF(OR(L218="",L218="План"),"",IF(L218="План и факт",G218*H218,"н/д"))</x:f>
      </x:c>
      <x:c r="J218" s="27" t="str">
        <x:f>IF(OR(L218="",L218="План"),"",IF(COUNT(F218,I218)=2,I218-F218,"н/д"))</x:f>
      </x:c>
      <x:c r="K218" s="28" t="str">
        <x:f>IF(OR(L218="",L218="План"),"",IF(COUNT(F218,J218)&lt;2,"н/д",IF(F218=0,"н/д",J218/F218)))</x:f>
      </x:c>
      <x:c r="L218" s="2" t="str">
        <x:f>IF(COUNTA(B218:E218,G218:H218)=0,"",IF(OR(NOT(ISNUMBER(B218)),C218="",NOT(ISNUMBER(D218)),NOT(ISNUMBER(E218)),D218&lt;0,E218&lt;0),"Исправьте",IF(DAY(B218)&lt;&gt;1,"Исправьте",IF(COUNTIFS($B$9:$B$248,B218,$C$9:$C$248,C218)&gt;1,"Дубликат",IF(COUNTA(G218:H218)=0,"План",IF(AND(ISNUMBER(G218),ISNUMBER(H218),G218&gt;=0,H218&gt;=0),"План и факт","Исправьте"))))))</x:f>
      </x:c>
    </x:row>
    <x:row r="219" ht="22" customHeight="1">
      <x:c r="B219" s="26"/>
      <x:c r="C219" s="25"/>
      <x:c r="D219" s="33"/>
      <x:c r="E219" s="33"/>
      <x:c r="F219" s="27" t="str">
        <x:f>IF(L219="","",IF(OR(L219="Исправьте",L219="Дубликат"),"н/д",D219*E219))</x:f>
      </x:c>
      <x:c r="G219" s="33"/>
      <x:c r="H219" s="33"/>
      <x:c r="I219" s="27" t="str">
        <x:f>IF(OR(L219="",L219="План"),"",IF(L219="План и факт",G219*H219,"н/д"))</x:f>
      </x:c>
      <x:c r="J219" s="27" t="str">
        <x:f>IF(OR(L219="",L219="План"),"",IF(COUNT(F219,I219)=2,I219-F219,"н/д"))</x:f>
      </x:c>
      <x:c r="K219" s="28" t="str">
        <x:f>IF(OR(L219="",L219="План"),"",IF(COUNT(F219,J219)&lt;2,"н/д",IF(F219=0,"н/д",J219/F219)))</x:f>
      </x:c>
      <x:c r="L219" s="2" t="str">
        <x:f>IF(COUNTA(B219:E219,G219:H219)=0,"",IF(OR(NOT(ISNUMBER(B219)),C219="",NOT(ISNUMBER(D219)),NOT(ISNUMBER(E219)),D219&lt;0,E219&lt;0),"Исправьте",IF(DAY(B219)&lt;&gt;1,"Исправьте",IF(COUNTIFS($B$9:$B$248,B219,$C$9:$C$248,C219)&gt;1,"Дубликат",IF(COUNTA(G219:H219)=0,"План",IF(AND(ISNUMBER(G219),ISNUMBER(H219),G219&gt;=0,H219&gt;=0),"План и факт","Исправьте"))))))</x:f>
      </x:c>
    </x:row>
    <x:row r="220" ht="22" customHeight="1">
      <x:c r="B220" s="26"/>
      <x:c r="C220" s="25"/>
      <x:c r="D220" s="33"/>
      <x:c r="E220" s="33"/>
      <x:c r="F220" s="27" t="str">
        <x:f>IF(L220="","",IF(OR(L220="Исправьте",L220="Дубликат"),"н/д",D220*E220))</x:f>
      </x:c>
      <x:c r="G220" s="33"/>
      <x:c r="H220" s="33"/>
      <x:c r="I220" s="27" t="str">
        <x:f>IF(OR(L220="",L220="План"),"",IF(L220="План и факт",G220*H220,"н/д"))</x:f>
      </x:c>
      <x:c r="J220" s="27" t="str">
        <x:f>IF(OR(L220="",L220="План"),"",IF(COUNT(F220,I220)=2,I220-F220,"н/д"))</x:f>
      </x:c>
      <x:c r="K220" s="28" t="str">
        <x:f>IF(OR(L220="",L220="План"),"",IF(COUNT(F220,J220)&lt;2,"н/д",IF(F220=0,"н/д",J220/F220)))</x:f>
      </x:c>
      <x:c r="L220" s="2" t="str">
        <x:f>IF(COUNTA(B220:E220,G220:H220)=0,"",IF(OR(NOT(ISNUMBER(B220)),C220="",NOT(ISNUMBER(D220)),NOT(ISNUMBER(E220)),D220&lt;0,E220&lt;0),"Исправьте",IF(DAY(B220)&lt;&gt;1,"Исправьте",IF(COUNTIFS($B$9:$B$248,B220,$C$9:$C$248,C220)&gt;1,"Дубликат",IF(COUNTA(G220:H220)=0,"План",IF(AND(ISNUMBER(G220),ISNUMBER(H220),G220&gt;=0,H220&gt;=0),"План и факт","Исправьте"))))))</x:f>
      </x:c>
    </x:row>
    <x:row r="221" ht="22" customHeight="1">
      <x:c r="B221" s="26"/>
      <x:c r="C221" s="25"/>
      <x:c r="D221" s="33"/>
      <x:c r="E221" s="33"/>
      <x:c r="F221" s="27" t="str">
        <x:f>IF(L221="","",IF(OR(L221="Исправьте",L221="Дубликат"),"н/д",D221*E221))</x:f>
      </x:c>
      <x:c r="G221" s="33"/>
      <x:c r="H221" s="33"/>
      <x:c r="I221" s="27" t="str">
        <x:f>IF(OR(L221="",L221="План"),"",IF(L221="План и факт",G221*H221,"н/д"))</x:f>
      </x:c>
      <x:c r="J221" s="27" t="str">
        <x:f>IF(OR(L221="",L221="План"),"",IF(COUNT(F221,I221)=2,I221-F221,"н/д"))</x:f>
      </x:c>
      <x:c r="K221" s="28" t="str">
        <x:f>IF(OR(L221="",L221="План"),"",IF(COUNT(F221,J221)&lt;2,"н/д",IF(F221=0,"н/д",J221/F221)))</x:f>
      </x:c>
      <x:c r="L221" s="2" t="str">
        <x:f>IF(COUNTA(B221:E221,G221:H221)=0,"",IF(OR(NOT(ISNUMBER(B221)),C221="",NOT(ISNUMBER(D221)),NOT(ISNUMBER(E221)),D221&lt;0,E221&lt;0),"Исправьте",IF(DAY(B221)&lt;&gt;1,"Исправьте",IF(COUNTIFS($B$9:$B$248,B221,$C$9:$C$248,C221)&gt;1,"Дубликат",IF(COUNTA(G221:H221)=0,"План",IF(AND(ISNUMBER(G221),ISNUMBER(H221),G221&gt;=0,H221&gt;=0),"План и факт","Исправьте"))))))</x:f>
      </x:c>
    </x:row>
    <x:row r="222" ht="22" customHeight="1">
      <x:c r="B222" s="26"/>
      <x:c r="C222" s="25"/>
      <x:c r="D222" s="33"/>
      <x:c r="E222" s="33"/>
      <x:c r="F222" s="27" t="str">
        <x:f>IF(L222="","",IF(OR(L222="Исправьте",L222="Дубликат"),"н/д",D222*E222))</x:f>
      </x:c>
      <x:c r="G222" s="33"/>
      <x:c r="H222" s="33"/>
      <x:c r="I222" s="27" t="str">
        <x:f>IF(OR(L222="",L222="План"),"",IF(L222="План и факт",G222*H222,"н/д"))</x:f>
      </x:c>
      <x:c r="J222" s="27" t="str">
        <x:f>IF(OR(L222="",L222="План"),"",IF(COUNT(F222,I222)=2,I222-F222,"н/д"))</x:f>
      </x:c>
      <x:c r="K222" s="28" t="str">
        <x:f>IF(OR(L222="",L222="План"),"",IF(COUNT(F222,J222)&lt;2,"н/д",IF(F222=0,"н/д",J222/F222)))</x:f>
      </x:c>
      <x:c r="L222" s="2" t="str">
        <x:f>IF(COUNTA(B222:E222,G222:H222)=0,"",IF(OR(NOT(ISNUMBER(B222)),C222="",NOT(ISNUMBER(D222)),NOT(ISNUMBER(E222)),D222&lt;0,E222&lt;0),"Исправьте",IF(DAY(B222)&lt;&gt;1,"Исправьте",IF(COUNTIFS($B$9:$B$248,B222,$C$9:$C$248,C222)&gt;1,"Дубликат",IF(COUNTA(G222:H222)=0,"План",IF(AND(ISNUMBER(G222),ISNUMBER(H222),G222&gt;=0,H222&gt;=0),"План и факт","Исправьте"))))))</x:f>
      </x:c>
    </x:row>
    <x:row r="223" ht="22" customHeight="1">
      <x:c r="B223" s="26"/>
      <x:c r="C223" s="25"/>
      <x:c r="D223" s="33"/>
      <x:c r="E223" s="33"/>
      <x:c r="F223" s="27" t="str">
        <x:f>IF(L223="","",IF(OR(L223="Исправьте",L223="Дубликат"),"н/д",D223*E223))</x:f>
      </x:c>
      <x:c r="G223" s="33"/>
      <x:c r="H223" s="33"/>
      <x:c r="I223" s="27" t="str">
        <x:f>IF(OR(L223="",L223="План"),"",IF(L223="План и факт",G223*H223,"н/д"))</x:f>
      </x:c>
      <x:c r="J223" s="27" t="str">
        <x:f>IF(OR(L223="",L223="План"),"",IF(COUNT(F223,I223)=2,I223-F223,"н/д"))</x:f>
      </x:c>
      <x:c r="K223" s="28" t="str">
        <x:f>IF(OR(L223="",L223="План"),"",IF(COUNT(F223,J223)&lt;2,"н/д",IF(F223=0,"н/д",J223/F223)))</x:f>
      </x:c>
      <x:c r="L223" s="2" t="str">
        <x:f>IF(COUNTA(B223:E223,G223:H223)=0,"",IF(OR(NOT(ISNUMBER(B223)),C223="",NOT(ISNUMBER(D223)),NOT(ISNUMBER(E223)),D223&lt;0,E223&lt;0),"Исправьте",IF(DAY(B223)&lt;&gt;1,"Исправьте",IF(COUNTIFS($B$9:$B$248,B223,$C$9:$C$248,C223)&gt;1,"Дубликат",IF(COUNTA(G223:H223)=0,"План",IF(AND(ISNUMBER(G223),ISNUMBER(H223),G223&gt;=0,H223&gt;=0),"План и факт","Исправьте"))))))</x:f>
      </x:c>
    </x:row>
    <x:row r="224" ht="22" customHeight="1">
      <x:c r="B224" s="26"/>
      <x:c r="C224" s="25"/>
      <x:c r="D224" s="33"/>
      <x:c r="E224" s="33"/>
      <x:c r="F224" s="27" t="str">
        <x:f>IF(L224="","",IF(OR(L224="Исправьте",L224="Дубликат"),"н/д",D224*E224))</x:f>
      </x:c>
      <x:c r="G224" s="33"/>
      <x:c r="H224" s="33"/>
      <x:c r="I224" s="27" t="str">
        <x:f>IF(OR(L224="",L224="План"),"",IF(L224="План и факт",G224*H224,"н/д"))</x:f>
      </x:c>
      <x:c r="J224" s="27" t="str">
        <x:f>IF(OR(L224="",L224="План"),"",IF(COUNT(F224,I224)=2,I224-F224,"н/д"))</x:f>
      </x:c>
      <x:c r="K224" s="28" t="str">
        <x:f>IF(OR(L224="",L224="План"),"",IF(COUNT(F224,J224)&lt;2,"н/д",IF(F224=0,"н/д",J224/F224)))</x:f>
      </x:c>
      <x:c r="L224" s="2" t="str">
        <x:f>IF(COUNTA(B224:E224,G224:H224)=0,"",IF(OR(NOT(ISNUMBER(B224)),C224="",NOT(ISNUMBER(D224)),NOT(ISNUMBER(E224)),D224&lt;0,E224&lt;0),"Исправьте",IF(DAY(B224)&lt;&gt;1,"Исправьте",IF(COUNTIFS($B$9:$B$248,B224,$C$9:$C$248,C224)&gt;1,"Дубликат",IF(COUNTA(G224:H224)=0,"План",IF(AND(ISNUMBER(G224),ISNUMBER(H224),G224&gt;=0,H224&gt;=0),"План и факт","Исправьте"))))))</x:f>
      </x:c>
    </x:row>
    <x:row r="225" ht="22" customHeight="1">
      <x:c r="B225" s="26"/>
      <x:c r="C225" s="25"/>
      <x:c r="D225" s="33"/>
      <x:c r="E225" s="33"/>
      <x:c r="F225" s="27" t="str">
        <x:f>IF(L225="","",IF(OR(L225="Исправьте",L225="Дубликат"),"н/д",D225*E225))</x:f>
      </x:c>
      <x:c r="G225" s="33"/>
      <x:c r="H225" s="33"/>
      <x:c r="I225" s="27" t="str">
        <x:f>IF(OR(L225="",L225="План"),"",IF(L225="План и факт",G225*H225,"н/д"))</x:f>
      </x:c>
      <x:c r="J225" s="27" t="str">
        <x:f>IF(OR(L225="",L225="План"),"",IF(COUNT(F225,I225)=2,I225-F225,"н/д"))</x:f>
      </x:c>
      <x:c r="K225" s="28" t="str">
        <x:f>IF(OR(L225="",L225="План"),"",IF(COUNT(F225,J225)&lt;2,"н/д",IF(F225=0,"н/д",J225/F225)))</x:f>
      </x:c>
      <x:c r="L225" s="2" t="str">
        <x:f>IF(COUNTA(B225:E225,G225:H225)=0,"",IF(OR(NOT(ISNUMBER(B225)),C225="",NOT(ISNUMBER(D225)),NOT(ISNUMBER(E225)),D225&lt;0,E225&lt;0),"Исправьте",IF(DAY(B225)&lt;&gt;1,"Исправьте",IF(COUNTIFS($B$9:$B$248,B225,$C$9:$C$248,C225)&gt;1,"Дубликат",IF(COUNTA(G225:H225)=0,"План",IF(AND(ISNUMBER(G225),ISNUMBER(H225),G225&gt;=0,H225&gt;=0),"План и факт","Исправьте"))))))</x:f>
      </x:c>
    </x:row>
    <x:row r="226" ht="22" customHeight="1">
      <x:c r="B226" s="26"/>
      <x:c r="C226" s="25"/>
      <x:c r="D226" s="33"/>
      <x:c r="E226" s="33"/>
      <x:c r="F226" s="27" t="str">
        <x:f>IF(L226="","",IF(OR(L226="Исправьте",L226="Дубликат"),"н/д",D226*E226))</x:f>
      </x:c>
      <x:c r="G226" s="33"/>
      <x:c r="H226" s="33"/>
      <x:c r="I226" s="27" t="str">
        <x:f>IF(OR(L226="",L226="План"),"",IF(L226="План и факт",G226*H226,"н/д"))</x:f>
      </x:c>
      <x:c r="J226" s="27" t="str">
        <x:f>IF(OR(L226="",L226="План"),"",IF(COUNT(F226,I226)=2,I226-F226,"н/д"))</x:f>
      </x:c>
      <x:c r="K226" s="28" t="str">
        <x:f>IF(OR(L226="",L226="План"),"",IF(COUNT(F226,J226)&lt;2,"н/д",IF(F226=0,"н/д",J226/F226)))</x:f>
      </x:c>
      <x:c r="L226" s="2" t="str">
        <x:f>IF(COUNTA(B226:E226,G226:H226)=0,"",IF(OR(NOT(ISNUMBER(B226)),C226="",NOT(ISNUMBER(D226)),NOT(ISNUMBER(E226)),D226&lt;0,E226&lt;0),"Исправьте",IF(DAY(B226)&lt;&gt;1,"Исправьте",IF(COUNTIFS($B$9:$B$248,B226,$C$9:$C$248,C226)&gt;1,"Дубликат",IF(COUNTA(G226:H226)=0,"План",IF(AND(ISNUMBER(G226),ISNUMBER(H226),G226&gt;=0,H226&gt;=0),"План и факт","Исправьте"))))))</x:f>
      </x:c>
    </x:row>
    <x:row r="227" ht="22" customHeight="1">
      <x:c r="B227" s="26"/>
      <x:c r="C227" s="25"/>
      <x:c r="D227" s="33"/>
      <x:c r="E227" s="33"/>
      <x:c r="F227" s="27" t="str">
        <x:f>IF(L227="","",IF(OR(L227="Исправьте",L227="Дубликат"),"н/д",D227*E227))</x:f>
      </x:c>
      <x:c r="G227" s="33"/>
      <x:c r="H227" s="33"/>
      <x:c r="I227" s="27" t="str">
        <x:f>IF(OR(L227="",L227="План"),"",IF(L227="План и факт",G227*H227,"н/д"))</x:f>
      </x:c>
      <x:c r="J227" s="27" t="str">
        <x:f>IF(OR(L227="",L227="План"),"",IF(COUNT(F227,I227)=2,I227-F227,"н/д"))</x:f>
      </x:c>
      <x:c r="K227" s="28" t="str">
        <x:f>IF(OR(L227="",L227="План"),"",IF(COUNT(F227,J227)&lt;2,"н/д",IF(F227=0,"н/д",J227/F227)))</x:f>
      </x:c>
      <x:c r="L227" s="2" t="str">
        <x:f>IF(COUNTA(B227:E227,G227:H227)=0,"",IF(OR(NOT(ISNUMBER(B227)),C227="",NOT(ISNUMBER(D227)),NOT(ISNUMBER(E227)),D227&lt;0,E227&lt;0),"Исправьте",IF(DAY(B227)&lt;&gt;1,"Исправьте",IF(COUNTIFS($B$9:$B$248,B227,$C$9:$C$248,C227)&gt;1,"Дубликат",IF(COUNTA(G227:H227)=0,"План",IF(AND(ISNUMBER(G227),ISNUMBER(H227),G227&gt;=0,H227&gt;=0),"План и факт","Исправьте"))))))</x:f>
      </x:c>
    </x:row>
    <x:row r="228" ht="22" customHeight="1">
      <x:c r="B228" s="26"/>
      <x:c r="C228" s="25"/>
      <x:c r="D228" s="33"/>
      <x:c r="E228" s="33"/>
      <x:c r="F228" s="27" t="str">
        <x:f>IF(L228="","",IF(OR(L228="Исправьте",L228="Дубликат"),"н/д",D228*E228))</x:f>
      </x:c>
      <x:c r="G228" s="33"/>
      <x:c r="H228" s="33"/>
      <x:c r="I228" s="27" t="str">
        <x:f>IF(OR(L228="",L228="План"),"",IF(L228="План и факт",G228*H228,"н/д"))</x:f>
      </x:c>
      <x:c r="J228" s="27" t="str">
        <x:f>IF(OR(L228="",L228="План"),"",IF(COUNT(F228,I228)=2,I228-F228,"н/д"))</x:f>
      </x:c>
      <x:c r="K228" s="28" t="str">
        <x:f>IF(OR(L228="",L228="План"),"",IF(COUNT(F228,J228)&lt;2,"н/д",IF(F228=0,"н/д",J228/F228)))</x:f>
      </x:c>
      <x:c r="L228" s="2" t="str">
        <x:f>IF(COUNTA(B228:E228,G228:H228)=0,"",IF(OR(NOT(ISNUMBER(B228)),C228="",NOT(ISNUMBER(D228)),NOT(ISNUMBER(E228)),D228&lt;0,E228&lt;0),"Исправьте",IF(DAY(B228)&lt;&gt;1,"Исправьте",IF(COUNTIFS($B$9:$B$248,B228,$C$9:$C$248,C228)&gt;1,"Дубликат",IF(COUNTA(G228:H228)=0,"План",IF(AND(ISNUMBER(G228),ISNUMBER(H228),G228&gt;=0,H228&gt;=0),"План и факт","Исправьте"))))))</x:f>
      </x:c>
    </x:row>
    <x:row r="229" ht="22" customHeight="1">
      <x:c r="B229" s="26"/>
      <x:c r="C229" s="25"/>
      <x:c r="D229" s="33"/>
      <x:c r="E229" s="33"/>
      <x:c r="F229" s="27" t="str">
        <x:f>IF(L229="","",IF(OR(L229="Исправьте",L229="Дубликат"),"н/д",D229*E229))</x:f>
      </x:c>
      <x:c r="G229" s="33"/>
      <x:c r="H229" s="33"/>
      <x:c r="I229" s="27" t="str">
        <x:f>IF(OR(L229="",L229="План"),"",IF(L229="План и факт",G229*H229,"н/д"))</x:f>
      </x:c>
      <x:c r="J229" s="27" t="str">
        <x:f>IF(OR(L229="",L229="План"),"",IF(COUNT(F229,I229)=2,I229-F229,"н/д"))</x:f>
      </x:c>
      <x:c r="K229" s="28" t="str">
        <x:f>IF(OR(L229="",L229="План"),"",IF(COUNT(F229,J229)&lt;2,"н/д",IF(F229=0,"н/д",J229/F229)))</x:f>
      </x:c>
      <x:c r="L229" s="2" t="str">
        <x:f>IF(COUNTA(B229:E229,G229:H229)=0,"",IF(OR(NOT(ISNUMBER(B229)),C229="",NOT(ISNUMBER(D229)),NOT(ISNUMBER(E229)),D229&lt;0,E229&lt;0),"Исправьте",IF(DAY(B229)&lt;&gt;1,"Исправьте",IF(COUNTIFS($B$9:$B$248,B229,$C$9:$C$248,C229)&gt;1,"Дубликат",IF(COUNTA(G229:H229)=0,"План",IF(AND(ISNUMBER(G229),ISNUMBER(H229),G229&gt;=0,H229&gt;=0),"План и факт","Исправьте"))))))</x:f>
      </x:c>
    </x:row>
    <x:row r="230" ht="22" customHeight="1">
      <x:c r="B230" s="26"/>
      <x:c r="C230" s="25"/>
      <x:c r="D230" s="33"/>
      <x:c r="E230" s="33"/>
      <x:c r="F230" s="27" t="str">
        <x:f>IF(L230="","",IF(OR(L230="Исправьте",L230="Дубликат"),"н/д",D230*E230))</x:f>
      </x:c>
      <x:c r="G230" s="33"/>
      <x:c r="H230" s="33"/>
      <x:c r="I230" s="27" t="str">
        <x:f>IF(OR(L230="",L230="План"),"",IF(L230="План и факт",G230*H230,"н/д"))</x:f>
      </x:c>
      <x:c r="J230" s="27" t="str">
        <x:f>IF(OR(L230="",L230="План"),"",IF(COUNT(F230,I230)=2,I230-F230,"н/д"))</x:f>
      </x:c>
      <x:c r="K230" s="28" t="str">
        <x:f>IF(OR(L230="",L230="План"),"",IF(COUNT(F230,J230)&lt;2,"н/д",IF(F230=0,"н/д",J230/F230)))</x:f>
      </x:c>
      <x:c r="L230" s="2" t="str">
        <x:f>IF(COUNTA(B230:E230,G230:H230)=0,"",IF(OR(NOT(ISNUMBER(B230)),C230="",NOT(ISNUMBER(D230)),NOT(ISNUMBER(E230)),D230&lt;0,E230&lt;0),"Исправьте",IF(DAY(B230)&lt;&gt;1,"Исправьте",IF(COUNTIFS($B$9:$B$248,B230,$C$9:$C$248,C230)&gt;1,"Дубликат",IF(COUNTA(G230:H230)=0,"План",IF(AND(ISNUMBER(G230),ISNUMBER(H230),G230&gt;=0,H230&gt;=0),"План и факт","Исправьте"))))))</x:f>
      </x:c>
    </x:row>
    <x:row r="231" ht="22" customHeight="1">
      <x:c r="B231" s="26"/>
      <x:c r="C231" s="25"/>
      <x:c r="D231" s="33"/>
      <x:c r="E231" s="33"/>
      <x:c r="F231" s="27" t="str">
        <x:f>IF(L231="","",IF(OR(L231="Исправьте",L231="Дубликат"),"н/д",D231*E231))</x:f>
      </x:c>
      <x:c r="G231" s="33"/>
      <x:c r="H231" s="33"/>
      <x:c r="I231" s="27" t="str">
        <x:f>IF(OR(L231="",L231="План"),"",IF(L231="План и факт",G231*H231,"н/д"))</x:f>
      </x:c>
      <x:c r="J231" s="27" t="str">
        <x:f>IF(OR(L231="",L231="План"),"",IF(COUNT(F231,I231)=2,I231-F231,"н/д"))</x:f>
      </x:c>
      <x:c r="K231" s="28" t="str">
        <x:f>IF(OR(L231="",L231="План"),"",IF(COUNT(F231,J231)&lt;2,"н/д",IF(F231=0,"н/д",J231/F231)))</x:f>
      </x:c>
      <x:c r="L231" s="2" t="str">
        <x:f>IF(COUNTA(B231:E231,G231:H231)=0,"",IF(OR(NOT(ISNUMBER(B231)),C231="",NOT(ISNUMBER(D231)),NOT(ISNUMBER(E231)),D231&lt;0,E231&lt;0),"Исправьте",IF(DAY(B231)&lt;&gt;1,"Исправьте",IF(COUNTIFS($B$9:$B$248,B231,$C$9:$C$248,C231)&gt;1,"Дубликат",IF(COUNTA(G231:H231)=0,"План",IF(AND(ISNUMBER(G231),ISNUMBER(H231),G231&gt;=0,H231&gt;=0),"План и факт","Исправьте"))))))</x:f>
      </x:c>
    </x:row>
    <x:row r="232" ht="22" customHeight="1">
      <x:c r="B232" s="26"/>
      <x:c r="C232" s="25"/>
      <x:c r="D232" s="33"/>
      <x:c r="E232" s="33"/>
      <x:c r="F232" s="27" t="str">
        <x:f>IF(L232="","",IF(OR(L232="Исправьте",L232="Дубликат"),"н/д",D232*E232))</x:f>
      </x:c>
      <x:c r="G232" s="33"/>
      <x:c r="H232" s="33"/>
      <x:c r="I232" s="27" t="str">
        <x:f>IF(OR(L232="",L232="План"),"",IF(L232="План и факт",G232*H232,"н/д"))</x:f>
      </x:c>
      <x:c r="J232" s="27" t="str">
        <x:f>IF(OR(L232="",L232="План"),"",IF(COUNT(F232,I232)=2,I232-F232,"н/д"))</x:f>
      </x:c>
      <x:c r="K232" s="28" t="str">
        <x:f>IF(OR(L232="",L232="План"),"",IF(COUNT(F232,J232)&lt;2,"н/д",IF(F232=0,"н/д",J232/F232)))</x:f>
      </x:c>
      <x:c r="L232" s="2" t="str">
        <x:f>IF(COUNTA(B232:E232,G232:H232)=0,"",IF(OR(NOT(ISNUMBER(B232)),C232="",NOT(ISNUMBER(D232)),NOT(ISNUMBER(E232)),D232&lt;0,E232&lt;0),"Исправьте",IF(DAY(B232)&lt;&gt;1,"Исправьте",IF(COUNTIFS($B$9:$B$248,B232,$C$9:$C$248,C232)&gt;1,"Дубликат",IF(COUNTA(G232:H232)=0,"План",IF(AND(ISNUMBER(G232),ISNUMBER(H232),G232&gt;=0,H232&gt;=0),"План и факт","Исправьте"))))))</x:f>
      </x:c>
    </x:row>
    <x:row r="233" ht="22" customHeight="1">
      <x:c r="B233" s="26"/>
      <x:c r="C233" s="25"/>
      <x:c r="D233" s="33"/>
      <x:c r="E233" s="33"/>
      <x:c r="F233" s="27" t="str">
        <x:f>IF(L233="","",IF(OR(L233="Исправьте",L233="Дубликат"),"н/д",D233*E233))</x:f>
      </x:c>
      <x:c r="G233" s="33"/>
      <x:c r="H233" s="33"/>
      <x:c r="I233" s="27" t="str">
        <x:f>IF(OR(L233="",L233="План"),"",IF(L233="План и факт",G233*H233,"н/д"))</x:f>
      </x:c>
      <x:c r="J233" s="27" t="str">
        <x:f>IF(OR(L233="",L233="План"),"",IF(COUNT(F233,I233)=2,I233-F233,"н/д"))</x:f>
      </x:c>
      <x:c r="K233" s="28" t="str">
        <x:f>IF(OR(L233="",L233="План"),"",IF(COUNT(F233,J233)&lt;2,"н/д",IF(F233=0,"н/д",J233/F233)))</x:f>
      </x:c>
      <x:c r="L233" s="2" t="str">
        <x:f>IF(COUNTA(B233:E233,G233:H233)=0,"",IF(OR(NOT(ISNUMBER(B233)),C233="",NOT(ISNUMBER(D233)),NOT(ISNUMBER(E233)),D233&lt;0,E233&lt;0),"Исправьте",IF(DAY(B233)&lt;&gt;1,"Исправьте",IF(COUNTIFS($B$9:$B$248,B233,$C$9:$C$248,C233)&gt;1,"Дубликат",IF(COUNTA(G233:H233)=0,"План",IF(AND(ISNUMBER(G233),ISNUMBER(H233),G233&gt;=0,H233&gt;=0),"План и факт","Исправьте"))))))</x:f>
      </x:c>
    </x:row>
    <x:row r="234" ht="22" customHeight="1">
      <x:c r="B234" s="26"/>
      <x:c r="C234" s="25"/>
      <x:c r="D234" s="33"/>
      <x:c r="E234" s="33"/>
      <x:c r="F234" s="27" t="str">
        <x:f>IF(L234="","",IF(OR(L234="Исправьте",L234="Дубликат"),"н/д",D234*E234))</x:f>
      </x:c>
      <x:c r="G234" s="33"/>
      <x:c r="H234" s="33"/>
      <x:c r="I234" s="27" t="str">
        <x:f>IF(OR(L234="",L234="План"),"",IF(L234="План и факт",G234*H234,"н/д"))</x:f>
      </x:c>
      <x:c r="J234" s="27" t="str">
        <x:f>IF(OR(L234="",L234="План"),"",IF(COUNT(F234,I234)=2,I234-F234,"н/д"))</x:f>
      </x:c>
      <x:c r="K234" s="28" t="str">
        <x:f>IF(OR(L234="",L234="План"),"",IF(COUNT(F234,J234)&lt;2,"н/д",IF(F234=0,"н/д",J234/F234)))</x:f>
      </x:c>
      <x:c r="L234" s="2" t="str">
        <x:f>IF(COUNTA(B234:E234,G234:H234)=0,"",IF(OR(NOT(ISNUMBER(B234)),C234="",NOT(ISNUMBER(D234)),NOT(ISNUMBER(E234)),D234&lt;0,E234&lt;0),"Исправьте",IF(DAY(B234)&lt;&gt;1,"Исправьте",IF(COUNTIFS($B$9:$B$248,B234,$C$9:$C$248,C234)&gt;1,"Дубликат",IF(COUNTA(G234:H234)=0,"План",IF(AND(ISNUMBER(G234),ISNUMBER(H234),G234&gt;=0,H234&gt;=0),"План и факт","Исправьте"))))))</x:f>
      </x:c>
    </x:row>
    <x:row r="235" ht="22" customHeight="1">
      <x:c r="B235" s="26"/>
      <x:c r="C235" s="25"/>
      <x:c r="D235" s="33"/>
      <x:c r="E235" s="33"/>
      <x:c r="F235" s="27" t="str">
        <x:f>IF(L235="","",IF(OR(L235="Исправьте",L235="Дубликат"),"н/д",D235*E235))</x:f>
      </x:c>
      <x:c r="G235" s="33"/>
      <x:c r="H235" s="33"/>
      <x:c r="I235" s="27" t="str">
        <x:f>IF(OR(L235="",L235="План"),"",IF(L235="План и факт",G235*H235,"н/д"))</x:f>
      </x:c>
      <x:c r="J235" s="27" t="str">
        <x:f>IF(OR(L235="",L235="План"),"",IF(COUNT(F235,I235)=2,I235-F235,"н/д"))</x:f>
      </x:c>
      <x:c r="K235" s="28" t="str">
        <x:f>IF(OR(L235="",L235="План"),"",IF(COUNT(F235,J235)&lt;2,"н/д",IF(F235=0,"н/д",J235/F235)))</x:f>
      </x:c>
      <x:c r="L235" s="2" t="str">
        <x:f>IF(COUNTA(B235:E235,G235:H235)=0,"",IF(OR(NOT(ISNUMBER(B235)),C235="",NOT(ISNUMBER(D235)),NOT(ISNUMBER(E235)),D235&lt;0,E235&lt;0),"Исправьте",IF(DAY(B235)&lt;&gt;1,"Исправьте",IF(COUNTIFS($B$9:$B$248,B235,$C$9:$C$248,C235)&gt;1,"Дубликат",IF(COUNTA(G235:H235)=0,"План",IF(AND(ISNUMBER(G235),ISNUMBER(H235),G235&gt;=0,H235&gt;=0),"План и факт","Исправьте"))))))</x:f>
      </x:c>
    </x:row>
    <x:row r="236" ht="22" customHeight="1">
      <x:c r="B236" s="26"/>
      <x:c r="C236" s="25"/>
      <x:c r="D236" s="33"/>
      <x:c r="E236" s="33"/>
      <x:c r="F236" s="27" t="str">
        <x:f>IF(L236="","",IF(OR(L236="Исправьте",L236="Дубликат"),"н/д",D236*E236))</x:f>
      </x:c>
      <x:c r="G236" s="33"/>
      <x:c r="H236" s="33"/>
      <x:c r="I236" s="27" t="str">
        <x:f>IF(OR(L236="",L236="План"),"",IF(L236="План и факт",G236*H236,"н/д"))</x:f>
      </x:c>
      <x:c r="J236" s="27" t="str">
        <x:f>IF(OR(L236="",L236="План"),"",IF(COUNT(F236,I236)=2,I236-F236,"н/д"))</x:f>
      </x:c>
      <x:c r="K236" s="28" t="str">
        <x:f>IF(OR(L236="",L236="План"),"",IF(COUNT(F236,J236)&lt;2,"н/д",IF(F236=0,"н/д",J236/F236)))</x:f>
      </x:c>
      <x:c r="L236" s="2" t="str">
        <x:f>IF(COUNTA(B236:E236,G236:H236)=0,"",IF(OR(NOT(ISNUMBER(B236)),C236="",NOT(ISNUMBER(D236)),NOT(ISNUMBER(E236)),D236&lt;0,E236&lt;0),"Исправьте",IF(DAY(B236)&lt;&gt;1,"Исправьте",IF(COUNTIFS($B$9:$B$248,B236,$C$9:$C$248,C236)&gt;1,"Дубликат",IF(COUNTA(G236:H236)=0,"План",IF(AND(ISNUMBER(G236),ISNUMBER(H236),G236&gt;=0,H236&gt;=0),"План и факт","Исправьте"))))))</x:f>
      </x:c>
    </x:row>
    <x:row r="237" ht="22" customHeight="1">
      <x:c r="B237" s="26"/>
      <x:c r="C237" s="25"/>
      <x:c r="D237" s="33"/>
      <x:c r="E237" s="33"/>
      <x:c r="F237" s="27" t="str">
        <x:f>IF(L237="","",IF(OR(L237="Исправьте",L237="Дубликат"),"н/д",D237*E237))</x:f>
      </x:c>
      <x:c r="G237" s="33"/>
      <x:c r="H237" s="33"/>
      <x:c r="I237" s="27" t="str">
        <x:f>IF(OR(L237="",L237="План"),"",IF(L237="План и факт",G237*H237,"н/д"))</x:f>
      </x:c>
      <x:c r="J237" s="27" t="str">
        <x:f>IF(OR(L237="",L237="План"),"",IF(COUNT(F237,I237)=2,I237-F237,"н/д"))</x:f>
      </x:c>
      <x:c r="K237" s="28" t="str">
        <x:f>IF(OR(L237="",L237="План"),"",IF(COUNT(F237,J237)&lt;2,"н/д",IF(F237=0,"н/д",J237/F237)))</x:f>
      </x:c>
      <x:c r="L237" s="2" t="str">
        <x:f>IF(COUNTA(B237:E237,G237:H237)=0,"",IF(OR(NOT(ISNUMBER(B237)),C237="",NOT(ISNUMBER(D237)),NOT(ISNUMBER(E237)),D237&lt;0,E237&lt;0),"Исправьте",IF(DAY(B237)&lt;&gt;1,"Исправьте",IF(COUNTIFS($B$9:$B$248,B237,$C$9:$C$248,C237)&gt;1,"Дубликат",IF(COUNTA(G237:H237)=0,"План",IF(AND(ISNUMBER(G237),ISNUMBER(H237),G237&gt;=0,H237&gt;=0),"План и факт","Исправьте"))))))</x:f>
      </x:c>
    </x:row>
    <x:row r="238" ht="22" customHeight="1">
      <x:c r="B238" s="26"/>
      <x:c r="C238" s="25"/>
      <x:c r="D238" s="33"/>
      <x:c r="E238" s="33"/>
      <x:c r="F238" s="27" t="str">
        <x:f>IF(L238="","",IF(OR(L238="Исправьте",L238="Дубликат"),"н/д",D238*E238))</x:f>
      </x:c>
      <x:c r="G238" s="33"/>
      <x:c r="H238" s="33"/>
      <x:c r="I238" s="27" t="str">
        <x:f>IF(OR(L238="",L238="План"),"",IF(L238="План и факт",G238*H238,"н/д"))</x:f>
      </x:c>
      <x:c r="J238" s="27" t="str">
        <x:f>IF(OR(L238="",L238="План"),"",IF(COUNT(F238,I238)=2,I238-F238,"н/д"))</x:f>
      </x:c>
      <x:c r="K238" s="28" t="str">
        <x:f>IF(OR(L238="",L238="План"),"",IF(COUNT(F238,J238)&lt;2,"н/д",IF(F238=0,"н/д",J238/F238)))</x:f>
      </x:c>
      <x:c r="L238" s="2" t="str">
        <x:f>IF(COUNTA(B238:E238,G238:H238)=0,"",IF(OR(NOT(ISNUMBER(B238)),C238="",NOT(ISNUMBER(D238)),NOT(ISNUMBER(E238)),D238&lt;0,E238&lt;0),"Исправьте",IF(DAY(B238)&lt;&gt;1,"Исправьте",IF(COUNTIFS($B$9:$B$248,B238,$C$9:$C$248,C238)&gt;1,"Дубликат",IF(COUNTA(G238:H238)=0,"План",IF(AND(ISNUMBER(G238),ISNUMBER(H238),G238&gt;=0,H238&gt;=0),"План и факт","Исправьте"))))))</x:f>
      </x:c>
    </x:row>
    <x:row r="239" ht="22" customHeight="1">
      <x:c r="B239" s="26"/>
      <x:c r="C239" s="25"/>
      <x:c r="D239" s="33"/>
      <x:c r="E239" s="33"/>
      <x:c r="F239" s="27" t="str">
        <x:f>IF(L239="","",IF(OR(L239="Исправьте",L239="Дубликат"),"н/д",D239*E239))</x:f>
      </x:c>
      <x:c r="G239" s="33"/>
      <x:c r="H239" s="33"/>
      <x:c r="I239" s="27" t="str">
        <x:f>IF(OR(L239="",L239="План"),"",IF(L239="План и факт",G239*H239,"н/д"))</x:f>
      </x:c>
      <x:c r="J239" s="27" t="str">
        <x:f>IF(OR(L239="",L239="План"),"",IF(COUNT(F239,I239)=2,I239-F239,"н/д"))</x:f>
      </x:c>
      <x:c r="K239" s="28" t="str">
        <x:f>IF(OR(L239="",L239="План"),"",IF(COUNT(F239,J239)&lt;2,"н/д",IF(F239=0,"н/д",J239/F239)))</x:f>
      </x:c>
      <x:c r="L239" s="2" t="str">
        <x:f>IF(COUNTA(B239:E239,G239:H239)=0,"",IF(OR(NOT(ISNUMBER(B239)),C239="",NOT(ISNUMBER(D239)),NOT(ISNUMBER(E239)),D239&lt;0,E239&lt;0),"Исправьте",IF(DAY(B239)&lt;&gt;1,"Исправьте",IF(COUNTIFS($B$9:$B$248,B239,$C$9:$C$248,C239)&gt;1,"Дубликат",IF(COUNTA(G239:H239)=0,"План",IF(AND(ISNUMBER(G239),ISNUMBER(H239),G239&gt;=0,H239&gt;=0),"План и факт","Исправьте"))))))</x:f>
      </x:c>
    </x:row>
    <x:row r="240" ht="22" customHeight="1">
      <x:c r="B240" s="26"/>
      <x:c r="C240" s="25"/>
      <x:c r="D240" s="33"/>
      <x:c r="E240" s="33"/>
      <x:c r="F240" s="27" t="str">
        <x:f>IF(L240="","",IF(OR(L240="Исправьте",L240="Дубликат"),"н/д",D240*E240))</x:f>
      </x:c>
      <x:c r="G240" s="33"/>
      <x:c r="H240" s="33"/>
      <x:c r="I240" s="27" t="str">
        <x:f>IF(OR(L240="",L240="План"),"",IF(L240="План и факт",G240*H240,"н/д"))</x:f>
      </x:c>
      <x:c r="J240" s="27" t="str">
        <x:f>IF(OR(L240="",L240="План"),"",IF(COUNT(F240,I240)=2,I240-F240,"н/д"))</x:f>
      </x:c>
      <x:c r="K240" s="28" t="str">
        <x:f>IF(OR(L240="",L240="План"),"",IF(COUNT(F240,J240)&lt;2,"н/д",IF(F240=0,"н/д",J240/F240)))</x:f>
      </x:c>
      <x:c r="L240" s="2" t="str">
        <x:f>IF(COUNTA(B240:E240,G240:H240)=0,"",IF(OR(NOT(ISNUMBER(B240)),C240="",NOT(ISNUMBER(D240)),NOT(ISNUMBER(E240)),D240&lt;0,E240&lt;0),"Исправьте",IF(DAY(B240)&lt;&gt;1,"Исправьте",IF(COUNTIFS($B$9:$B$248,B240,$C$9:$C$248,C240)&gt;1,"Дубликат",IF(COUNTA(G240:H240)=0,"План",IF(AND(ISNUMBER(G240),ISNUMBER(H240),G240&gt;=0,H240&gt;=0),"План и факт","Исправьте"))))))</x:f>
      </x:c>
    </x:row>
    <x:row r="241" ht="22" customHeight="1">
      <x:c r="B241" s="26"/>
      <x:c r="C241" s="25"/>
      <x:c r="D241" s="33"/>
      <x:c r="E241" s="33"/>
      <x:c r="F241" s="27" t="str">
        <x:f>IF(L241="","",IF(OR(L241="Исправьте",L241="Дубликат"),"н/д",D241*E241))</x:f>
      </x:c>
      <x:c r="G241" s="33"/>
      <x:c r="H241" s="33"/>
      <x:c r="I241" s="27" t="str">
        <x:f>IF(OR(L241="",L241="План"),"",IF(L241="План и факт",G241*H241,"н/д"))</x:f>
      </x:c>
      <x:c r="J241" s="27" t="str">
        <x:f>IF(OR(L241="",L241="План"),"",IF(COUNT(F241,I241)=2,I241-F241,"н/д"))</x:f>
      </x:c>
      <x:c r="K241" s="28" t="str">
        <x:f>IF(OR(L241="",L241="План"),"",IF(COUNT(F241,J241)&lt;2,"н/д",IF(F241=0,"н/д",J241/F241)))</x:f>
      </x:c>
      <x:c r="L241" s="2" t="str">
        <x:f>IF(COUNTA(B241:E241,G241:H241)=0,"",IF(OR(NOT(ISNUMBER(B241)),C241="",NOT(ISNUMBER(D241)),NOT(ISNUMBER(E241)),D241&lt;0,E241&lt;0),"Исправьте",IF(DAY(B241)&lt;&gt;1,"Исправьте",IF(COUNTIFS($B$9:$B$248,B241,$C$9:$C$248,C241)&gt;1,"Дубликат",IF(COUNTA(G241:H241)=0,"План",IF(AND(ISNUMBER(G241),ISNUMBER(H241),G241&gt;=0,H241&gt;=0),"План и факт","Исправьте"))))))</x:f>
      </x:c>
    </x:row>
    <x:row r="242" ht="22" customHeight="1">
      <x:c r="B242" s="26"/>
      <x:c r="C242" s="25"/>
      <x:c r="D242" s="33"/>
      <x:c r="E242" s="33"/>
      <x:c r="F242" s="27" t="str">
        <x:f>IF(L242="","",IF(OR(L242="Исправьте",L242="Дубликат"),"н/д",D242*E242))</x:f>
      </x:c>
      <x:c r="G242" s="33"/>
      <x:c r="H242" s="33"/>
      <x:c r="I242" s="27" t="str">
        <x:f>IF(OR(L242="",L242="План"),"",IF(L242="План и факт",G242*H242,"н/д"))</x:f>
      </x:c>
      <x:c r="J242" s="27" t="str">
        <x:f>IF(OR(L242="",L242="План"),"",IF(COUNT(F242,I242)=2,I242-F242,"н/д"))</x:f>
      </x:c>
      <x:c r="K242" s="28" t="str">
        <x:f>IF(OR(L242="",L242="План"),"",IF(COUNT(F242,J242)&lt;2,"н/д",IF(F242=0,"н/д",J242/F242)))</x:f>
      </x:c>
      <x:c r="L242" s="2" t="str">
        <x:f>IF(COUNTA(B242:E242,G242:H242)=0,"",IF(OR(NOT(ISNUMBER(B242)),C242="",NOT(ISNUMBER(D242)),NOT(ISNUMBER(E242)),D242&lt;0,E242&lt;0),"Исправьте",IF(DAY(B242)&lt;&gt;1,"Исправьте",IF(COUNTIFS($B$9:$B$248,B242,$C$9:$C$248,C242)&gt;1,"Дубликат",IF(COUNTA(G242:H242)=0,"План",IF(AND(ISNUMBER(G242),ISNUMBER(H242),G242&gt;=0,H242&gt;=0),"План и факт","Исправьте"))))))</x:f>
      </x:c>
    </x:row>
    <x:row r="243" ht="22" customHeight="1">
      <x:c r="B243" s="26"/>
      <x:c r="C243" s="25"/>
      <x:c r="D243" s="33"/>
      <x:c r="E243" s="33"/>
      <x:c r="F243" s="27" t="str">
        <x:f>IF(L243="","",IF(OR(L243="Исправьте",L243="Дубликат"),"н/д",D243*E243))</x:f>
      </x:c>
      <x:c r="G243" s="33"/>
      <x:c r="H243" s="33"/>
      <x:c r="I243" s="27" t="str">
        <x:f>IF(OR(L243="",L243="План"),"",IF(L243="План и факт",G243*H243,"н/д"))</x:f>
      </x:c>
      <x:c r="J243" s="27" t="str">
        <x:f>IF(OR(L243="",L243="План"),"",IF(COUNT(F243,I243)=2,I243-F243,"н/д"))</x:f>
      </x:c>
      <x:c r="K243" s="28" t="str">
        <x:f>IF(OR(L243="",L243="План"),"",IF(COUNT(F243,J243)&lt;2,"н/д",IF(F243=0,"н/д",J243/F243)))</x:f>
      </x:c>
      <x:c r="L243" s="2" t="str">
        <x:f>IF(COUNTA(B243:E243,G243:H243)=0,"",IF(OR(NOT(ISNUMBER(B243)),C243="",NOT(ISNUMBER(D243)),NOT(ISNUMBER(E243)),D243&lt;0,E243&lt;0),"Исправьте",IF(DAY(B243)&lt;&gt;1,"Исправьте",IF(COUNTIFS($B$9:$B$248,B243,$C$9:$C$248,C243)&gt;1,"Дубликат",IF(COUNTA(G243:H243)=0,"План",IF(AND(ISNUMBER(G243),ISNUMBER(H243),G243&gt;=0,H243&gt;=0),"План и факт","Исправьте"))))))</x:f>
      </x:c>
    </x:row>
    <x:row r="244" ht="22" customHeight="1">
      <x:c r="B244" s="26"/>
      <x:c r="C244" s="25"/>
      <x:c r="D244" s="33"/>
      <x:c r="E244" s="33"/>
      <x:c r="F244" s="27" t="str">
        <x:f>IF(L244="","",IF(OR(L244="Исправьте",L244="Дубликат"),"н/д",D244*E244))</x:f>
      </x:c>
      <x:c r="G244" s="33"/>
      <x:c r="H244" s="33"/>
      <x:c r="I244" s="27" t="str">
        <x:f>IF(OR(L244="",L244="План"),"",IF(L244="План и факт",G244*H244,"н/д"))</x:f>
      </x:c>
      <x:c r="J244" s="27" t="str">
        <x:f>IF(OR(L244="",L244="План"),"",IF(COUNT(F244,I244)=2,I244-F244,"н/д"))</x:f>
      </x:c>
      <x:c r="K244" s="28" t="str">
        <x:f>IF(OR(L244="",L244="План"),"",IF(COUNT(F244,J244)&lt;2,"н/д",IF(F244=0,"н/д",J244/F244)))</x:f>
      </x:c>
      <x:c r="L244" s="2" t="str">
        <x:f>IF(COUNTA(B244:E244,G244:H244)=0,"",IF(OR(NOT(ISNUMBER(B244)),C244="",NOT(ISNUMBER(D244)),NOT(ISNUMBER(E244)),D244&lt;0,E244&lt;0),"Исправьте",IF(DAY(B244)&lt;&gt;1,"Исправьте",IF(COUNTIFS($B$9:$B$248,B244,$C$9:$C$248,C244)&gt;1,"Дубликат",IF(COUNTA(G244:H244)=0,"План",IF(AND(ISNUMBER(G244),ISNUMBER(H244),G244&gt;=0,H244&gt;=0),"План и факт","Исправьте"))))))</x:f>
      </x:c>
    </x:row>
    <x:row r="245" ht="22" customHeight="1">
      <x:c r="B245" s="26"/>
      <x:c r="C245" s="25"/>
      <x:c r="D245" s="33"/>
      <x:c r="E245" s="33"/>
      <x:c r="F245" s="27" t="str">
        <x:f>IF(L245="","",IF(OR(L245="Исправьте",L245="Дубликат"),"н/д",D245*E245))</x:f>
      </x:c>
      <x:c r="G245" s="33"/>
      <x:c r="H245" s="33"/>
      <x:c r="I245" s="27" t="str">
        <x:f>IF(OR(L245="",L245="План"),"",IF(L245="План и факт",G245*H245,"н/д"))</x:f>
      </x:c>
      <x:c r="J245" s="27" t="str">
        <x:f>IF(OR(L245="",L245="План"),"",IF(COUNT(F245,I245)=2,I245-F245,"н/д"))</x:f>
      </x:c>
      <x:c r="K245" s="28" t="str">
        <x:f>IF(OR(L245="",L245="План"),"",IF(COUNT(F245,J245)&lt;2,"н/д",IF(F245=0,"н/д",J245/F245)))</x:f>
      </x:c>
      <x:c r="L245" s="2" t="str">
        <x:f>IF(COUNTA(B245:E245,G245:H245)=0,"",IF(OR(NOT(ISNUMBER(B245)),C245="",NOT(ISNUMBER(D245)),NOT(ISNUMBER(E245)),D245&lt;0,E245&lt;0),"Исправьте",IF(DAY(B245)&lt;&gt;1,"Исправьте",IF(COUNTIFS($B$9:$B$248,B245,$C$9:$C$248,C245)&gt;1,"Дубликат",IF(COUNTA(G245:H245)=0,"План",IF(AND(ISNUMBER(G245),ISNUMBER(H245),G245&gt;=0,H245&gt;=0),"План и факт","Исправьте"))))))</x:f>
      </x:c>
    </x:row>
    <x:row r="246" ht="22" customHeight="1">
      <x:c r="B246" s="26"/>
      <x:c r="C246" s="25"/>
      <x:c r="D246" s="33"/>
      <x:c r="E246" s="33"/>
      <x:c r="F246" s="27" t="str">
        <x:f>IF(L246="","",IF(OR(L246="Исправьте",L246="Дубликат"),"н/д",D246*E246))</x:f>
      </x:c>
      <x:c r="G246" s="33"/>
      <x:c r="H246" s="33"/>
      <x:c r="I246" s="27" t="str">
        <x:f>IF(OR(L246="",L246="План"),"",IF(L246="План и факт",G246*H246,"н/д"))</x:f>
      </x:c>
      <x:c r="J246" s="27" t="str">
        <x:f>IF(OR(L246="",L246="План"),"",IF(COUNT(F246,I246)=2,I246-F246,"н/д"))</x:f>
      </x:c>
      <x:c r="K246" s="28" t="str">
        <x:f>IF(OR(L246="",L246="План"),"",IF(COUNT(F246,J246)&lt;2,"н/д",IF(F246=0,"н/д",J246/F246)))</x:f>
      </x:c>
      <x:c r="L246" s="2" t="str">
        <x:f>IF(COUNTA(B246:E246,G246:H246)=0,"",IF(OR(NOT(ISNUMBER(B246)),C246="",NOT(ISNUMBER(D246)),NOT(ISNUMBER(E246)),D246&lt;0,E246&lt;0),"Исправьте",IF(DAY(B246)&lt;&gt;1,"Исправьте",IF(COUNTIFS($B$9:$B$248,B246,$C$9:$C$248,C246)&gt;1,"Дубликат",IF(COUNTA(G246:H246)=0,"План",IF(AND(ISNUMBER(G246),ISNUMBER(H246),G246&gt;=0,H246&gt;=0),"План и факт","Исправьте"))))))</x:f>
      </x:c>
    </x:row>
    <x:row r="247" ht="22" customHeight="1">
      <x:c r="B247" s="26"/>
      <x:c r="C247" s="25"/>
      <x:c r="D247" s="33"/>
      <x:c r="E247" s="33"/>
      <x:c r="F247" s="27" t="str">
        <x:f>IF(L247="","",IF(OR(L247="Исправьте",L247="Дубликат"),"н/д",D247*E247))</x:f>
      </x:c>
      <x:c r="G247" s="33"/>
      <x:c r="H247" s="33"/>
      <x:c r="I247" s="27" t="str">
        <x:f>IF(OR(L247="",L247="План"),"",IF(L247="План и факт",G247*H247,"н/д"))</x:f>
      </x:c>
      <x:c r="J247" s="27" t="str">
        <x:f>IF(OR(L247="",L247="План"),"",IF(COUNT(F247,I247)=2,I247-F247,"н/д"))</x:f>
      </x:c>
      <x:c r="K247" s="28" t="str">
        <x:f>IF(OR(L247="",L247="План"),"",IF(COUNT(F247,J247)&lt;2,"н/д",IF(F247=0,"н/д",J247/F247)))</x:f>
      </x:c>
      <x:c r="L247" s="2" t="str">
        <x:f>IF(COUNTA(B247:E247,G247:H247)=0,"",IF(OR(NOT(ISNUMBER(B247)),C247="",NOT(ISNUMBER(D247)),NOT(ISNUMBER(E247)),D247&lt;0,E247&lt;0),"Исправьте",IF(DAY(B247)&lt;&gt;1,"Исправьте",IF(COUNTIFS($B$9:$B$248,B247,$C$9:$C$248,C247)&gt;1,"Дубликат",IF(COUNTA(G247:H247)=0,"План",IF(AND(ISNUMBER(G247),ISNUMBER(H247),G247&gt;=0,H247&gt;=0),"План и факт","Исправьте"))))))</x:f>
      </x:c>
    </x:row>
    <x:row r="248" ht="22" customHeight="1">
      <x:c r="B248" s="26"/>
      <x:c r="C248" s="25"/>
      <x:c r="D248" s="33"/>
      <x:c r="E248" s="33"/>
      <x:c r="F248" s="27" t="str">
        <x:f>IF(L248="","",IF(OR(L248="Исправьте",L248="Дубликат"),"н/д",D248*E248))</x:f>
      </x:c>
      <x:c r="G248" s="33"/>
      <x:c r="H248" s="33"/>
      <x:c r="I248" s="27" t="str">
        <x:f>IF(OR(L248="",L248="План"),"",IF(L248="План и факт",G248*H248,"н/д"))</x:f>
      </x:c>
      <x:c r="J248" s="27" t="str">
        <x:f>IF(OR(L248="",L248="План"),"",IF(COUNT(F248,I248)=2,I248-F248,"н/д"))</x:f>
      </x:c>
      <x:c r="K248" s="28" t="str">
        <x:f>IF(OR(L248="",L248="План"),"",IF(COUNT(F248,J248)&lt;2,"н/д",IF(F248=0,"н/д",J248/F248)))</x:f>
      </x:c>
      <x:c r="L248" s="2" t="str">
        <x:f>IF(COUNTA(B248:E248,G248:H248)=0,"",IF(OR(NOT(ISNUMBER(B248)),C248="",NOT(ISNUMBER(D248)),NOT(ISNUMBER(E248)),D248&lt;0,E248&lt;0),"Исправьте",IF(DAY(B248)&lt;&gt;1,"Исправьте",IF(COUNTIFS($B$9:$B$248,B248,$C$9:$C$248,C248)&gt;1,"Дубликат",IF(COUNTA(G248:H248)=0,"План",IF(AND(ISNUMBER(G248),ISNUMBER(H248),G248&gt;=0,H248&gt;=0),"План и факт","Исправьте"))))))</x:f>
      </x:c>
    </x:row>
  </x:sheetData>
  <x:conditionalFormatting sqref="L9:L248">
    <x:cfRule type="containsText" dxfId="1" priority="1" operator="containsText" text="Исправьте"/>
    <x:cfRule type="containsText" dxfId="2" priority="2" operator="containsText" text="Дубликат"/>
  </x:conditionalFormatting>
  <x:dataValidations count="5">
    <x:dataValidation type="date" errorStyle="stop" operator="between" showErrorMessage="1" errorTitle="Проверьте дату" error="Введите дату с 01.01.2000 по 31.12.2100." sqref="B9:B248">
      <x:formula1>DATE(2000,1,1)</x:formula1>
      <x:formula2>DATE(2100,12,31)</x:formula2>
    </x:dataValidation>
    <x:dataValidation type="whole" errorStyle="stop" operator="between" showErrorMessage="1" errorTitle="Проверьте число" error="Введите целое число от 0 до 1000000000000." sqref="D9:D248">
      <x:formula1>0</x:formula1>
      <x:formula2>1000000000000</x:formula2>
    </x:dataValidation>
    <x:dataValidation type="whole" errorStyle="stop" operator="between" showErrorMessage="1" errorTitle="Проверьте число" error="Введите целое число от 0 до 1000000000000." sqref="E9:E248">
      <x:formula1>0</x:formula1>
      <x:formula2>1000000000000</x:formula2>
    </x:dataValidation>
    <x:dataValidation type="whole" errorStyle="stop" operator="between" showErrorMessage="1" errorTitle="Проверьте число" error="Введите целое число от 0 до 1000000000000." sqref="G9:G248">
      <x:formula1>0</x:formula1>
      <x:formula2>1000000000000</x:formula2>
    </x:dataValidation>
    <x:dataValidation type="whole" errorStyle="stop" operator="between" showErrorMessage="1" errorTitle="Проверьте число" error="Введите целое число от 0 до 1000000000000." sqref="H9:H248">
      <x:formula1>0</x:formula1>
      <x:formula2>1000000000000</x:formula2>
    </x:dataValidation>
  </x:dataValidations>
  <x:pageMargins left="0.7" right="0.7" top="0.75" bottom="0.75" header="0.3" footer="0.3"/>
</x:worksheet>
</file>