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7621b49c9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аланс" sheetId="1" r:id="Rf6bcf25e728f40fd"/>
    <x:sheet xmlns:r="http://schemas.openxmlformats.org/officeDocument/2006/relationships" name="Счета" sheetId="2" r:id="R9e99d5bec25f450c"/>
    <x:sheet xmlns:r="http://schemas.openxmlformats.org/officeDocument/2006/relationships" name="Операции" sheetId="3" r:id="R9e978cd6768347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&quot;.&quot;mm&quot;.&quot;yyyy"/>
    <x:numFmt numFmtId="201" formatCode="#,##0;(#,##0);&quot;–&quot;"/>
    <x:numFmt numFmtId="202" formatCode="0.00;(0.00);0.00"/>
  </x:numFmts>
  <x:fonts count="7">
    <x:font>
      <x:sz val="11"/>
      <x:name val="Carlito"/>
    </x:font>
    <x:font>
      <x:sz val="11"/>
      <x:color rgb="FF000000"/>
      <x:name val="Arial"/>
    </x:font>
    <x:font>
      <x:b/>
      <x:sz val="16"/>
      <x:color rgb="FF17324D"/>
      <x:name val="Arial"/>
    </x:font>
    <x:font>
      <x:sz val="11"/>
      <x:color rgb="FF1561A8"/>
      <x:name val="Arial"/>
    </x:font>
    <x:font>
      <x:i/>
      <x:sz val="10"/>
      <x:color rgb="FF64748B"/>
      <x:name val="Arial"/>
    </x:font>
    <x:font>
      <x:b/>
      <x:sz val="11"/>
      <x:color rgb="FFFFFFFF"/>
      <x:name val="Arial"/>
    </x:font>
    <x:font>
      <x:b/>
      <x:sz val="11"/>
      <x:color rgb="FF00000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4FB"/>
      </x:patternFill>
    </x:fill>
    <x:fill>
      <x:patternFill patternType="solid">
        <x:fgColor rgb="FF17324D"/>
      </x:patternFill>
    </x:fill>
    <x:fill>
      <x:patternFill patternType="solid">
        <x:fgColor rgb="FFE5F2F3"/>
      </x:patternFill>
    </x:fill>
    <x:fill>
      <x:patternFill patternType="solid">
        <x:fgColor rgb="FFF2F4F7"/>
      </x:patternFill>
    </x:fill>
  </x:fills>
  <x:borders count="2">
    <x:border/>
    <x:border>
      <x:top style="thin">
        <x:color rgb="FF087F8C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4" borderId="1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6" fillId="4" borderId="1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7375264c74253" /><Relationship Type="http://schemas.openxmlformats.org/officeDocument/2006/relationships/theme" Target="/xl/theme/theme1.xml" Id="Rb84ec3299b7c4090" /><Relationship Type="http://schemas.openxmlformats.org/officeDocument/2006/relationships/sharedStrings" Target="/xl/sharedStrings.xml" Id="Rbf1ebca6a6864ae0" /><Relationship Type="http://schemas.openxmlformats.org/officeDocument/2006/relationships/worksheet" Target="/xl/worksheets/sheet1.xml" Id="Rf6bcf25e728f40fd" /><Relationship Type="http://schemas.openxmlformats.org/officeDocument/2006/relationships/worksheet" Target="/xl/worksheets/sheet2.xml" Id="R9e99d5bec25f450c" /><Relationship Type="http://schemas.openxmlformats.org/officeDocument/2006/relationships/worksheet" Target="/xl/worksheets/sheet3.xml" Id="R9e978cd6768347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" hidden="0" customWidth="1"/>
    <x:col min="2" max="2" width="40" hidden="0" customWidth="1"/>
    <x:col min="3" max="3" width="20" hidden="0" customWidth="1"/>
    <x:col min="4" max="4" width="20" hidden="0" customWidth="1"/>
    <x:col min="5" max="5" width="3" hidden="0" customWidth="1"/>
    <x:col min="6" max="6" width="39" hidden="0" customWidth="1"/>
    <x:col min="7" max="7" width="30" hidden="0" customWidth="1"/>
  </x:cols>
  <x:sheetData>
    <x:row r="2" ht="22" customHeight="1">
      <x:c r="B2" s="3" t="str">
        <x:v>Хак Фин. Управленческий баланс</x:v>
      </x:c>
      <x:c r="C2" s="2"/>
      <x:c r="D2" s="2"/>
      <x:c r="E2" s="2"/>
      <x:c r="F2" s="2"/>
      <x:c r="G2" s="2"/>
    </x:row>
    <x:row r="3" ht="22" customHeight="1">
      <x:c r="B3" s="2"/>
      <x:c r="C3" s="2"/>
      <x:c r="D3" s="2"/>
      <x:c r="E3" s="2"/>
      <x:c r="F3" s="2"/>
      <x:c r="G3" s="2"/>
    </x:row>
    <x:row r="4" ht="22" customHeight="1">
      <x:c r="B4" s="2" t="str">
        <x:v>Начало учета</x:v>
      </x:c>
      <x:c r="C4" s="27" t="n">
        <x:v>46023</x:v>
      </x:c>
      <x:c r="D4" s="2"/>
      <x:c r="E4" s="2"/>
      <x:c r="F4" s="2"/>
      <x:c r="G4" s="2"/>
    </x:row>
    <x:row r="5" ht="22" customHeight="1">
      <x:c r="B5" s="2" t="str">
        <x:v>Баланс на дату</x:v>
      </x:c>
      <x:c r="C5" s="27" t="n">
        <x:v>46053</x:v>
      </x:c>
      <x:c r="D5" s="2"/>
      <x:c r="E5" s="2"/>
      <x:c r="F5" s="2"/>
      <x:c r="G5" s="2"/>
    </x:row>
    <x:row r="6" ht="22" customHeight="1">
      <x:c r="B6" s="2"/>
      <x:c r="C6" s="2"/>
      <x:c r="D6" s="2"/>
      <x:c r="E6" s="2"/>
      <x:c r="F6" s="2"/>
      <x:c r="G6" s="2"/>
    </x:row>
    <x:row r="7" ht="22" customHeight="1">
      <x:c r="B7" s="7" t="str">
        <x:v>1. Укажите даты и начальные остатки на листе «Счета».</x:v>
      </x:c>
      <x:c r="C7" s="2"/>
      <x:c r="D7" s="2"/>
      <x:c r="E7" s="2"/>
      <x:c r="F7" s="2"/>
      <x:c r="G7" s="2"/>
    </x:row>
    <x:row r="8" ht="22" customHeight="1">
      <x:c r="B8" s="7" t="str">
        <x:v>2. Замените пример парными записями на листе «Операции».</x:v>
      </x:c>
      <x:c r="C8" s="2"/>
      <x:c r="D8" s="2"/>
      <x:c r="E8" s="2"/>
      <x:c r="F8" s="2"/>
      <x:c r="G8" s="2"/>
    </x:row>
    <x:row r="9" ht="22" customHeight="1">
      <x:c r="B9" s="7" t="str">
        <x:v>3. Проверьте равенство активов и обязательств с капиталом.</x:v>
      </x:c>
      <x:c r="C9" s="2"/>
      <x:c r="D9" s="2"/>
      <x:c r="E9" s="2"/>
      <x:c r="F9" s="2"/>
      <x:c r="G9" s="2"/>
    </x:row>
    <x:row r="10" ht="22" customHeight="1">
      <x:c r="B10" s="2"/>
      <x:c r="C10" s="2"/>
      <x:c r="D10" s="2"/>
      <x:c r="E10" s="2"/>
      <x:c r="F10" s="2"/>
      <x:c r="G10" s="2"/>
    </x:row>
    <x:row r="11" ht="32" customHeight="1">
      <x:c r="B11" s="11" t="str">
        <x:v>Активы</x:v>
      </x:c>
      <x:c r="C11" s="11" t="str">
        <x:v>На начало, ₽</x:v>
      </x:c>
      <x:c r="D11" s="11" t="str">
        <x:v>На дату, ₽</x:v>
      </x:c>
      <x:c r="E11" s="2"/>
      <x:c r="F11" s="2"/>
      <x:c r="G11" s="2"/>
    </x:row>
    <x:row r="12" ht="22" customHeight="1">
      <x:c r="B12" s="2" t="str">
        <x:f>'Счета'!B9</x:f>
        <x:v>Деньги</x:v>
      </x:c>
      <x:c r="C12" s="28" t="n">
        <x:f>'Счета'!D9</x:f>
        <x:v>500000</x:v>
      </x:c>
      <x:c r="D12" s="28" t="n">
        <x:f>'Счета'!G9</x:f>
        <x:v>695000</x:v>
      </x:c>
      <x:c r="E12" s="2"/>
      <x:c r="F12" s="7" t="str">
        <x:v>Управленческая модель из 10 счетов.</x:v>
      </x:c>
      <x:c r="G12" s="2"/>
    </x:row>
    <x:row r="13" ht="22" customHeight="1">
      <x:c r="B13" s="2" t="str">
        <x:f>'Счета'!B10</x:f>
        <x:v>Дебиторская задолженность</x:v>
      </x:c>
      <x:c r="C13" s="28" t="n">
        <x:f>'Счета'!D10</x:f>
        <x:v>100000</x:v>
      </x:c>
      <x:c r="D13" s="28" t="n">
        <x:f>'Счета'!G10</x:f>
        <x:v>150000</x:v>
      </x:c>
      <x:c r="E13" s="2"/>
      <x:c r="F13" s="2"/>
      <x:c r="G13" s="2"/>
    </x:row>
    <x:row r="14" ht="22" customHeight="1">
      <x:c r="B14" s="2" t="str">
        <x:f>'Счета'!B11</x:f>
        <x:v>Запасы</x:v>
      </x:c>
      <x:c r="C14" s="28" t="n">
        <x:f>'Счета'!D11</x:f>
        <x:v>150000</x:v>
      </x:c>
      <x:c r="D14" s="28" t="n">
        <x:f>'Счета'!G11</x:f>
        <x:v>110000</x:v>
      </x:c>
      <x:c r="E14" s="2"/>
      <x:c r="F14" s="7" t="str">
        <x:v>Остатки задаются до первой операции</x:v>
      </x:c>
      <x:c r="G14" s="2"/>
    </x:row>
    <x:row r="15" ht="22" customHeight="1">
      <x:c r="B15" s="2" t="str">
        <x:f>'Счета'!B12</x:f>
        <x:v>Основные средства</x:v>
      </x:c>
      <x:c r="C15" s="28" t="n">
        <x:f>'Счета'!D12</x:f>
        <x:v>250000</x:v>
      </x:c>
      <x:c r="D15" s="28" t="n">
        <x:f>'Счета'!G12</x:f>
        <x:v>240000</x:v>
      </x:c>
      <x:c r="E15" s="2"/>
      <x:c r="F15" s="7" t="str">
        <x:v>на дату начала учета.</x:v>
      </x:c>
      <x:c r="G15" s="2"/>
    </x:row>
    <x:row r="16" ht="22" customHeight="1">
      <x:c r="B16" s="14" t="str">
        <x:v>Итого активы</x:v>
      </x:c>
      <x:c r="C16" s="29" t="n">
        <x:f>SUM(C12:C15)</x:f>
        <x:v>1000000</x:v>
      </x:c>
      <x:c r="D16" s="29" t="n">
        <x:f>IF(COUNT(D12:D15)=4,SUM(D12:D15),"н/д")</x:f>
        <x:v>1195000</x:v>
      </x:c>
      <x:c r="E16" s="2"/>
      <x:c r="F16" s="2"/>
      <x:c r="G16" s="2"/>
    </x:row>
    <x:row r="17" ht="22" customHeight="1">
      <x:c r="B17" s="2"/>
      <x:c r="C17" s="15"/>
      <x:c r="D17" s="15"/>
      <x:c r="E17" s="2"/>
      <x:c r="F17" s="7" t="str">
        <x:v>Дебет увеличивает активы и расходы.</x:v>
      </x:c>
      <x:c r="G17" s="2"/>
    </x:row>
    <x:row r="18" ht="32" customHeight="1">
      <x:c r="B18" s="11" t="str">
        <x:v>Обязательства и капитал</x:v>
      </x:c>
      <x:c r="C18" s="17" t="str">
        <x:v>На начало, ₽</x:v>
      </x:c>
      <x:c r="D18" s="17" t="str">
        <x:v>На дату, ₽</x:v>
      </x:c>
      <x:c r="E18" s="2"/>
      <x:c r="F18" s="7" t="str">
        <x:v>Кредит увеличивает обязательства,</x:v>
      </x:c>
      <x:c r="G18" s="2"/>
    </x:row>
    <x:row r="19" ht="22" customHeight="1">
      <x:c r="B19" s="2" t="str">
        <x:f>'Счета'!B13</x:f>
        <x:v>Кредиторская задолженность</x:v>
      </x:c>
      <x:c r="C19" s="28" t="n">
        <x:f>'Счета'!D13</x:f>
        <x:v>180000</x:v>
      </x:c>
      <x:c r="D19" s="28" t="n">
        <x:f>'Счета'!G13</x:f>
        <x:v>167000</x:v>
      </x:c>
      <x:c r="E19" s="2"/>
      <x:c r="F19" s="7" t="str">
        <x:v>капитал и доходы.</x:v>
      </x:c>
      <x:c r="G19" s="2"/>
    </x:row>
    <x:row r="20" ht="22" customHeight="1">
      <x:c r="B20" s="2" t="str">
        <x:f>'Счета'!B14</x:f>
        <x:v>Займы</x:v>
      </x:c>
      <x:c r="C20" s="28" t="n">
        <x:f>'Счета'!D14</x:f>
        <x:v>300000</x:v>
      </x:c>
      <x:c r="D20" s="28" t="n">
        <x:f>'Счета'!G14</x:f>
        <x:v>500000</x:v>
      </x:c>
      <x:c r="E20" s="2"/>
      <x:c r="F20" s="2"/>
      <x:c r="G20" s="2"/>
    </x:row>
    <x:row r="21" ht="22" customHeight="1">
      <x:c r="B21" s="2" t="str">
        <x:f>'Счета'!B15</x:f>
        <x:v>Капитал</x:v>
      </x:c>
      <x:c r="C21" s="28" t="n">
        <x:f>'Счета'!D15</x:f>
        <x:v>400000</x:v>
      </x:c>
      <x:c r="D21" s="28" t="n">
        <x:f>'Счета'!G15</x:f>
        <x:v>400000</x:v>
      </x:c>
      <x:c r="E21" s="2"/>
      <x:c r="F21" s="7" t="str">
        <x:v>Основные средства — по остаточной</x:v>
      </x:c>
      <x:c r="G21" s="2"/>
    </x:row>
    <x:row r="22" ht="22" customHeight="1">
      <x:c r="B22" s="2" t="str">
        <x:f>'Счета'!B16</x:f>
        <x:v>Нераспределенная прибыль</x:v>
      </x:c>
      <x:c r="C22" s="28" t="n">
        <x:f>'Счета'!D16</x:f>
        <x:v>120000</x:v>
      </x:c>
      <x:c r="D22" s="28" t="n">
        <x:f>IF(COUNT('Счета'!G16,D31)=2,'Счета'!G16+D31,"н/д")</x:f>
        <x:v>128000</x:v>
      </x:c>
      <x:c r="E22" s="2"/>
      <x:c r="F22" s="7" t="str">
        <x:v>стоимости. Налог включается в расходы.</x:v>
      </x:c>
      <x:c r="G22" s="2"/>
    </x:row>
    <x:row r="23" ht="22" customHeight="1">
      <x:c r="B23" s="14" t="str">
        <x:v>Итого обязательства и капитал</x:v>
      </x:c>
      <x:c r="C23" s="29" t="n">
        <x:f>SUM(C19:C22)</x:f>
        <x:v>1000000</x:v>
      </x:c>
      <x:c r="D23" s="29" t="n">
        <x:f>IF(COUNT(D19:D22)=4,SUM(D19:D22),"н/д")</x:f>
        <x:v>1195000</x:v>
      </x:c>
      <x:c r="E23" s="2"/>
      <x:c r="F23" s="2"/>
      <x:c r="G23" s="2"/>
    </x:row>
    <x:row r="24" ht="22" customHeight="1">
      <x:c r="B24" s="2"/>
      <x:c r="C24" s="28"/>
      <x:c r="D24" s="28"/>
      <x:c r="E24" s="2"/>
      <x:c r="F24" s="7" t="str">
        <x:v>Дивиденды: дебет нераспределенной</x:v>
      </x:c>
      <x:c r="G24" s="2"/>
    </x:row>
    <x:row r="25" ht="22" customHeight="1">
      <x:c r="B25" s="2" t="str">
        <x:v>Активы минус обязательства и капитал</x:v>
      </x:c>
      <x:c r="C25" s="30" t="n">
        <x:f>C16-C23</x:f>
        <x:v>0</x:v>
      </x:c>
      <x:c r="D25" s="30" t="n">
        <x:f>IF(COUNT(D16,D23)=2,D16-D23,"н/д")</x:f>
        <x:v>0</x:v>
      </x:c>
      <x:c r="E25" s="2"/>
      <x:c r="F25" s="7" t="str">
        <x:v>прибыли, кредит денег.</x:v>
      </x:c>
      <x:c r="G25" s="2"/>
    </x:row>
    <x:row r="26" ht="22" customHeight="1">
      <x:c r="B26" s="2"/>
      <x:c r="C26" s="15"/>
      <x:c r="D26" s="15"/>
      <x:c r="E26" s="2"/>
      <x:c r="F26" s="2"/>
      <x:c r="G26" s="2"/>
    </x:row>
    <x:row r="27" ht="22" customHeight="1">
      <x:c r="B27" s="2"/>
      <x:c r="C27" s="15"/>
      <x:c r="D27" s="15"/>
      <x:c r="E27" s="2"/>
      <x:c r="F27" s="7" t="str">
        <x:v>Равенство баланса не проверяет</x:v>
      </x:c>
      <x:c r="G27" s="2"/>
    </x:row>
    <x:row r="28" ht="32" customHeight="1">
      <x:c r="B28" s="11" t="str">
        <x:v>Прибыль за период, внутри этого файла</x:v>
      </x:c>
      <x:c r="C28" s="17"/>
      <x:c r="D28" s="17"/>
      <x:c r="E28" s="2"/>
      <x:c r="F28" s="7" t="str">
        <x:v>правильность выбранных счетов.</x:v>
      </x:c>
      <x:c r="G28" s="2"/>
    </x:row>
    <x:row r="29" ht="22" customHeight="1">
      <x:c r="B29" s="2" t="str">
        <x:v>Доходы</x:v>
      </x:c>
      <x:c r="C29" s="15"/>
      <x:c r="D29" s="28" t="n">
        <x:f>'Счета'!G17</x:f>
        <x:v>250000</x:v>
      </x:c>
      <x:c r="E29" s="2"/>
      <x:c r="F29" s="2"/>
      <x:c r="G29" s="2"/>
    </x:row>
    <x:row r="30" ht="22" customHeight="1">
      <x:c r="B30" s="2" t="str">
        <x:v>Расходы, включая налог</x:v>
      </x:c>
      <x:c r="C30" s="15"/>
      <x:c r="D30" s="28" t="n">
        <x:f>'Счета'!G18</x:f>
        <x:v>222000</x:v>
      </x:c>
      <x:c r="E30" s="2"/>
      <x:c r="F30" s="2"/>
      <x:c r="G30" s="2"/>
    </x:row>
    <x:row r="31" ht="22" customHeight="1">
      <x:c r="B31" s="14" t="str">
        <x:v>Прибыль</x:v>
      </x:c>
      <x:c r="C31" s="16"/>
      <x:c r="D31" s="29" t="n">
        <x:f>IF(COUNT(D29:D30)=2,D29-D30,"н/д")</x:f>
        <x:v>28000</x:v>
      </x:c>
      <x:c r="E31" s="2"/>
      <x:c r="F31" s="2"/>
      <x:c r="G31" s="2"/>
    </x:row>
    <x:row r="32" ht="22" customHeight="1">
      <x:c r="B32" s="2"/>
      <x:c r="C32" s="2"/>
      <x:c r="D32" s="2"/>
      <x:c r="E32" s="2"/>
      <x:c r="F32" s="2"/>
      <x:c r="G32" s="2"/>
    </x:row>
    <x:row r="33" ht="22" customHeight="1">
      <x:c r="B33" s="2"/>
      <x:c r="C33" s="2"/>
      <x:c r="D33" s="2"/>
      <x:c r="E33" s="2"/>
      <x:c r="F33" s="2"/>
      <x:c r="G33" s="2"/>
    </x:row>
    <x:row r="34" ht="22" customHeight="1">
      <x:c r="B34" s="7" t="str">
        <x:v>Голубые ячейки — ввод. Черные значения — формулы. Пример вымышленный.</x:v>
      </x:c>
      <x:c r="C34" s="2"/>
      <x:c r="D34" s="2"/>
      <x:c r="E34" s="2"/>
      <x:c r="F34" s="2"/>
      <x:c r="G34" s="2"/>
    </x:row>
    <x:row r="35" ht="22" customHeight="1">
      <x:c r="B35" s="7" t="str">
        <x:v>Нераспределенная прибыль = остаток счета + прибыль периода. Это не балансирующая разница.</x:v>
      </x:c>
      <x:c r="C35" s="2"/>
      <x:c r="D35" s="2"/>
      <x:c r="E35" s="2"/>
      <x:c r="F35" s="2"/>
      <x:c r="G35" s="2"/>
    </x:row>
    <x:row r="36" ht="22" customHeight="1">
      <x:c r="B36" s="2"/>
      <x:c r="C36" s="2"/>
      <x:c r="D36" s="2"/>
      <x:c r="E36" s="2"/>
      <x:c r="F36" s="2"/>
      <x:c r="G36" s="2"/>
    </x:row>
    <x:row r="37" ht="22" customHeight="1">
      <x:c r="B37" s="2"/>
      <x:c r="C37" s="2"/>
      <x:c r="D37" s="2"/>
      <x:c r="E37" s="2"/>
      <x:c r="F37" s="2"/>
      <x:c r="G37" s="2"/>
    </x:row>
    <x:row r="38" ht="22" customHeight="1">
      <x:c r="B38" s="2"/>
      <x:c r="C38" s="2"/>
      <x:c r="D38" s="2"/>
      <x:c r="E38" s="2"/>
      <x:c r="F38" s="2"/>
      <x:c r="G38" s="2"/>
    </x:row>
  </x:sheetData>
  <x:conditionalFormatting sqref="C25:D25">
    <x:cfRule type="expression" dxfId="0" priority="1">
      <x:formula>ABS(C25)&gt;0.005</x:formula>
    </x:cfRule>
  </x:conditionalFormatting>
  <x:dataValidations count="1">
    <x:dataValidation type="date" errorStyle="stop" operator="between" showErrorMessage="1" errorTitle="Проверьте дату" error="Введите дату с 01.01.2000 по 31.12.2100." sqref="C4:C5">
      <x:formula1>DATE(2000,1,1)</x:formula1>
      <x:formula2>DATE(2100,12,31)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15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2" ht="22" customHeight="1">
      <x:c r="B2" s="3" t="str">
        <x:v>Счета и начальные остатки</x:v>
      </x:c>
      <x:c r="C2" s="2"/>
      <x:c r="D2" s="2"/>
      <x:c r="E2" s="2"/>
      <x:c r="F2" s="2"/>
      <x:c r="G2" s="2"/>
    </x:row>
    <x:row r="3" ht="22" customHeight="1">
      <x:c r="B3" s="7" t="str">
        <x:v>8 начальных остатков и 2 счета результата. Состав счетов фиксирован.</x:v>
      </x:c>
      <x:c r="C3" s="2"/>
      <x:c r="D3" s="2"/>
      <x:c r="E3" s="2"/>
      <x:c r="F3" s="2"/>
      <x:c r="G3" s="2"/>
    </x:row>
    <x:row r="4" ht="22" customHeight="1">
      <x:c r="B4" s="7" t="str">
        <x:v>Начальные остатки вводятся положительными. Убыток по нераспределенной прибыли — со знаком минус.</x:v>
      </x:c>
      <x:c r="C4" s="2"/>
      <x:c r="D4" s="2"/>
      <x:c r="E4" s="2"/>
      <x:c r="F4" s="2"/>
      <x:c r="G4" s="2"/>
    </x:row>
    <x:row r="5" ht="22" customHeight="1">
      <x:c r="B5" s="2"/>
      <x:c r="C5" s="2"/>
      <x:c r="D5" s="2"/>
      <x:c r="E5" s="2"/>
      <x:c r="F5" s="2"/>
      <x:c r="G5" s="2"/>
    </x:row>
    <x:row r="6" ht="22" customHeight="1">
      <x:c r="B6" s="7" t="str">
        <x:v>Голубые ячейки — ввод. Черные значения — формулы. Пример вымышленный.</x:v>
      </x:c>
      <x:c r="C6" s="2"/>
      <x:c r="D6" s="2"/>
      <x:c r="E6" s="2"/>
      <x:c r="F6" s="2"/>
      <x:c r="G6" s="2"/>
    </x:row>
    <x:row r="7" ht="22" customHeight="1">
      <x:c r="B7" s="2"/>
      <x:c r="C7" s="2"/>
      <x:c r="D7" s="2"/>
      <x:c r="E7" s="2"/>
      <x:c r="F7" s="2"/>
      <x:c r="G7" s="2"/>
    </x:row>
    <x:row r="8" ht="32" customHeight="1">
      <x:c r="B8" s="11" t="str">
        <x:v>Счет</x:v>
      </x:c>
      <x:c r="C8" s="11" t="str">
        <x:v>Тип</x:v>
      </x:c>
      <x:c r="D8" s="11" t="str">
        <x:v>На начало, ₽</x:v>
      </x:c>
      <x:c r="E8" s="11" t="str">
        <x:v>Дебет, ₽</x:v>
      </x:c>
      <x:c r="F8" s="11" t="str">
        <x:v>Кредит, ₽</x:v>
      </x:c>
      <x:c r="G8" s="11" t="str">
        <x:v>На дату, ₽</x:v>
      </x:c>
    </x:row>
    <x:row r="9" ht="22" customHeight="1">
      <x:c r="B9" s="2" t="str">
        <x:v>Деньги</x:v>
      </x:c>
      <x:c r="C9" s="2" t="str">
        <x:v>Актив</x:v>
      </x:c>
      <x:c r="D9" s="31" t="n">
        <x:v>500000</x:v>
      </x:c>
      <x:c r="E9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9,'Операции'!$B$9:$B$208,"&gt;="&amp;'Баланс'!$C$4,'Операции'!$B$9:$B$208,"&lt;"&amp;'Баланс'!$C$5+1))</x:f>
        <x:v>400000</x:v>
      </x:c>
      <x:c r="F9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9,'Операции'!$B$9:$B$208,"&gt;="&amp;'Баланс'!$C$4,'Операции'!$B$9:$B$208,"&lt;"&amp;'Баланс'!$C$5+1))</x:f>
        <x:v>205000</x:v>
      </x:c>
      <x:c r="G9" s="28" t="n">
        <x:f>IF(COUNT(D9:F9)=3,D9+E9-F9,"н/д")</x:f>
        <x:v>695000</x:v>
      </x:c>
    </x:row>
    <x:row r="10" ht="22" customHeight="1">
      <x:c r="B10" s="2" t="str">
        <x:v>Дебиторская задолженность</x:v>
      </x:c>
      <x:c r="C10" s="2" t="str">
        <x:v>Актив</x:v>
      </x:c>
      <x:c r="D10" s="31" t="n">
        <x:v>100000</x:v>
      </x:c>
      <x:c r="E10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10,'Операции'!$B$9:$B$208,"&gt;="&amp;'Баланс'!$C$4,'Операции'!$B$9:$B$208,"&lt;"&amp;'Баланс'!$C$5+1))</x:f>
        <x:v>250000</x:v>
      </x:c>
      <x:c r="F10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10,'Операции'!$B$9:$B$208,"&gt;="&amp;'Баланс'!$C$4,'Операции'!$B$9:$B$208,"&lt;"&amp;'Баланс'!$C$5+1))</x:f>
        <x:v>200000</x:v>
      </x:c>
      <x:c r="G10" s="28" t="n">
        <x:f>IF(COUNT(D10:F10)=3,D10+E10-F10,"н/д")</x:f>
        <x:v>150000</x:v>
      </x:c>
    </x:row>
    <x:row r="11" ht="22" customHeight="1">
      <x:c r="B11" s="2" t="str">
        <x:v>Запасы</x:v>
      </x:c>
      <x:c r="C11" s="2" t="str">
        <x:v>Актив</x:v>
      </x:c>
      <x:c r="D11" s="31" t="n">
        <x:v>150000</x:v>
      </x:c>
      <x:c r="E11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11,'Операции'!$B$9:$B$208,"&gt;="&amp;'Баланс'!$C$4,'Операции'!$B$9:$B$208,"&lt;"&amp;'Баланс'!$C$5+1))</x:f>
        <x:v>80000</x:v>
      </x:c>
      <x:c r="F11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11,'Операции'!$B$9:$B$208,"&gt;="&amp;'Баланс'!$C$4,'Операции'!$B$9:$B$208,"&lt;"&amp;'Баланс'!$C$5+1))</x:f>
        <x:v>120000</x:v>
      </x:c>
      <x:c r="G11" s="28" t="n">
        <x:f>IF(COUNT(D11:F11)=3,D11+E11-F11,"н/д")</x:f>
        <x:v>110000</x:v>
      </x:c>
    </x:row>
    <x:row r="12" ht="22" customHeight="1">
      <x:c r="B12" s="2" t="str">
        <x:v>Основные средства</x:v>
      </x:c>
      <x:c r="C12" s="2" t="str">
        <x:v>Актив</x:v>
      </x:c>
      <x:c r="D12" s="31" t="n">
        <x:v>250000</x:v>
      </x:c>
      <x:c r="E12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12,'Операции'!$B$9:$B$208,"&gt;="&amp;'Баланс'!$C$4,'Операции'!$B$9:$B$208,"&lt;"&amp;'Баланс'!$C$5+1))</x:f>
        <x:v>0</x:v>
      </x:c>
      <x:c r="F12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12,'Операции'!$B$9:$B$208,"&gt;="&amp;'Баланс'!$C$4,'Операции'!$B$9:$B$208,"&lt;"&amp;'Баланс'!$C$5+1))</x:f>
        <x:v>10000</x:v>
      </x:c>
      <x:c r="G12" s="28" t="n">
        <x:f>IF(COUNT(D12:F12)=3,D12+E12-F12,"н/д")</x:f>
        <x:v>240000</x:v>
      </x:c>
    </x:row>
    <x:row r="13" ht="22" customHeight="1">
      <x:c r="B13" s="2" t="str">
        <x:v>Кредиторская задолженность</x:v>
      </x:c>
      <x:c r="C13" s="2" t="str">
        <x:v>Обязательство</x:v>
      </x:c>
      <x:c r="D13" s="31" t="n">
        <x:v>180000</x:v>
      </x:c>
      <x:c r="E13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13,'Операции'!$B$9:$B$208,"&gt;="&amp;'Баланс'!$C$4,'Операции'!$B$9:$B$208,"&lt;"&amp;'Баланс'!$C$5+1))</x:f>
        <x:v>100000</x:v>
      </x:c>
      <x:c r="F13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13,'Операции'!$B$9:$B$208,"&gt;="&amp;'Баланс'!$C$4,'Операции'!$B$9:$B$208,"&lt;"&amp;'Баланс'!$C$5+1))</x:f>
        <x:v>87000</x:v>
      </x:c>
      <x:c r="G13" s="28" t="n">
        <x:f>IF(COUNT(D13:F13)=3,D13+F13-E13,"н/д")</x:f>
        <x:v>167000</x:v>
      </x:c>
    </x:row>
    <x:row r="14" ht="22" customHeight="1">
      <x:c r="B14" s="2" t="str">
        <x:v>Займы</x:v>
      </x:c>
      <x:c r="C14" s="2" t="str">
        <x:v>Обязательство</x:v>
      </x:c>
      <x:c r="D14" s="31" t="n">
        <x:v>300000</x:v>
      </x:c>
      <x:c r="E14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14,'Операции'!$B$9:$B$208,"&gt;="&amp;'Баланс'!$C$4,'Операции'!$B$9:$B$208,"&lt;"&amp;'Баланс'!$C$5+1))</x:f>
        <x:v>0</x:v>
      </x:c>
      <x:c r="F14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14,'Операции'!$B$9:$B$208,"&gt;="&amp;'Баланс'!$C$4,'Операции'!$B$9:$B$208,"&lt;"&amp;'Баланс'!$C$5+1))</x:f>
        <x:v>200000</x:v>
      </x:c>
      <x:c r="G14" s="28" t="n">
        <x:f>IF(COUNT(D14:F14)=3,D14+F14-E14,"н/д")</x:f>
        <x:v>500000</x:v>
      </x:c>
    </x:row>
    <x:row r="15" ht="22" customHeight="1">
      <x:c r="B15" s="2" t="str">
        <x:v>Капитал</x:v>
      </x:c>
      <x:c r="C15" s="2" t="str">
        <x:v>Капитал</x:v>
      </x:c>
      <x:c r="D15" s="31" t="n">
        <x:v>400000</x:v>
      </x:c>
      <x:c r="E15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15,'Операции'!$B$9:$B$208,"&gt;="&amp;'Баланс'!$C$4,'Операции'!$B$9:$B$208,"&lt;"&amp;'Баланс'!$C$5+1))</x:f>
        <x:v>0</x:v>
      </x:c>
      <x:c r="F15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15,'Операции'!$B$9:$B$208,"&gt;="&amp;'Баланс'!$C$4,'Операции'!$B$9:$B$208,"&lt;"&amp;'Баланс'!$C$5+1))</x:f>
        <x:v>0</x:v>
      </x:c>
      <x:c r="G15" s="28" t="n">
        <x:f>IF(COUNT(D15:F15)=3,D15+F15-E15,"н/д")</x:f>
        <x:v>400000</x:v>
      </x:c>
    </x:row>
    <x:row r="16" ht="22" customHeight="1">
      <x:c r="B16" s="2" t="str">
        <x:v>Нераспределенная прибыль</x:v>
      </x:c>
      <x:c r="C16" s="2" t="str">
        <x:v>Капитал</x:v>
      </x:c>
      <x:c r="D16" s="31" t="n">
        <x:v>120000</x:v>
      </x:c>
      <x:c r="E16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16,'Операции'!$B$9:$B$208,"&gt;="&amp;'Баланс'!$C$4,'Операции'!$B$9:$B$208,"&lt;"&amp;'Баланс'!$C$5+1))</x:f>
        <x:v>20000</x:v>
      </x:c>
      <x:c r="F16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16,'Операции'!$B$9:$B$208,"&gt;="&amp;'Баланс'!$C$4,'Операции'!$B$9:$B$208,"&lt;"&amp;'Баланс'!$C$5+1))</x:f>
        <x:v>0</x:v>
      </x:c>
      <x:c r="G16" s="28" t="n">
        <x:f>IF(COUNT(D16:F16)=3,D16+F16-E16,"н/д")</x:f>
        <x:v>100000</x:v>
      </x:c>
    </x:row>
    <x:row r="17" ht="22" customHeight="1">
      <x:c r="B17" s="2" t="str">
        <x:v>Доходы</x:v>
      </x:c>
      <x:c r="C17" s="2" t="str">
        <x:v>Доход</x:v>
      </x:c>
      <x:c r="D17" s="32" t="n">
        <x:v>0</x:v>
      </x:c>
      <x:c r="E17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17,'Операции'!$B$9:$B$208,"&gt;="&amp;'Баланс'!$C$4,'Операции'!$B$9:$B$208,"&lt;"&amp;'Баланс'!$C$5+1))</x:f>
        <x:v>0</x:v>
      </x:c>
      <x:c r="F17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17,'Операции'!$B$9:$B$208,"&gt;="&amp;'Баланс'!$C$4,'Операции'!$B$9:$B$208,"&lt;"&amp;'Баланс'!$C$5+1))</x:f>
        <x:v>250000</x:v>
      </x:c>
      <x:c r="G17" s="28" t="n">
        <x:f>IF(COUNT(D17:F17)=3,D17+F17-E17,"н/д")</x:f>
        <x:v>250000</x:v>
      </x:c>
    </x:row>
    <x:row r="18" ht="22" customHeight="1">
      <x:c r="B18" s="2" t="str">
        <x:v>Расходы</x:v>
      </x:c>
      <x:c r="C18" s="2" t="str">
        <x:v>Расход</x:v>
      </x:c>
      <x:c r="D18" s="32" t="n">
        <x:v>0</x:v>
      </x:c>
      <x:c r="E18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C$9:$C$208,B18,'Операции'!$B$9:$B$208,"&gt;="&amp;'Баланс'!$C$4,'Операции'!$B$9:$B$208,"&lt;"&amp;'Баланс'!$C$5+1))</x:f>
        <x:v>222000</x:v>
      </x:c>
      <x:c r="F18" s="28" t="n">
        <x:f>IF(OR('Операции'!$G$4&gt;0,'Баланс'!$C$5&lt;'Баланс'!$C$4,COUNT('Баланс'!$C$4:$C$5)&lt;&gt;2,'Баланс'!$C$4&lt;DATE(2000,1,1),'Баланс'!$C$5&gt;DATE(2100,12,31)),"н/д",SUMIFS('Операции'!$E$9:$E$208,'Операции'!$D$9:$D$208,B18,'Операции'!$B$9:$B$208,"&gt;="&amp;'Баланс'!$C$4,'Операции'!$B$9:$B$208,"&lt;"&amp;'Баланс'!$C$5+1))</x:f>
        <x:v>0</x:v>
      </x:c>
      <x:c r="G18" s="28" t="n">
        <x:f>IF(COUNT(D18:F18)=3,D18+E18-F18,"н/д")</x:f>
        <x:v>222000</x:v>
      </x:c>
    </x:row>
    <x:row r="19" ht="22" customHeight="1">
      <x:c r="B19" s="2"/>
      <x:c r="C19" s="2"/>
      <x:c r="D19" s="2"/>
      <x:c r="E19" s="2"/>
      <x:c r="F19" s="2"/>
      <x:c r="G19" s="2"/>
    </x:row>
    <x:row r="20" ht="22" customHeight="1">
      <x:c r="B20" s="2"/>
      <x:c r="C20" s="2"/>
      <x:c r="D20" s="2"/>
      <x:c r="E20" s="2"/>
      <x:c r="F20" s="2"/>
      <x:c r="G20" s="2"/>
    </x:row>
    <x:row r="21" ht="22" customHeight="1">
      <x:c r="B21" s="7" t="str">
        <x:v>При изменении дат остатки не переносятся автоматически. Укажите остатки на новую дату начала.</x:v>
      </x:c>
      <x:c r="C21" s="2"/>
      <x:c r="D21" s="2"/>
      <x:c r="E21" s="2"/>
      <x:c r="F21" s="2"/>
      <x:c r="G21" s="2"/>
    </x:row>
    <x:row r="22" ht="22" customHeight="1">
      <x:c r="B22" s="7" t="str">
        <x:v>Отрицательный актив или обязательство проверьте: возможна неверная запись или нужна переклассификация.</x:v>
      </x:c>
      <x:c r="C22" s="2"/>
      <x:c r="D22" s="2"/>
      <x:c r="E22" s="2"/>
      <x:c r="F22" s="2"/>
      <x:c r="G22" s="2"/>
    </x:row>
    <x:row r="23" ht="22" customHeight="1">
      <x:c r="B23" s="2"/>
      <x:c r="C23" s="2"/>
      <x:c r="D23" s="2"/>
      <x:c r="E23" s="2"/>
      <x:c r="F23" s="2"/>
      <x:c r="G23" s="2"/>
    </x:row>
  </x:sheetData>
  <x:conditionalFormatting sqref="G9:G15">
    <x:cfRule type="cellIs" dxfId="1" priority="1" operator="lessThan">
      <x:formula>0</x:formula>
    </x:cfRule>
  </x:conditionalFormatting>
  <x:dataValidations count="2">
    <x:dataValidation type="whole" errorStyle="stop" operator="between" showErrorMessage="1" errorTitle="Проверьте число" error="Введите целое число от 0 до 1000000000000." sqref="D9:D15">
      <x:formula1>0</x:formula1>
      <x:formula2>1000000000000</x:formula2>
    </x:dataValidation>
    <x:dataValidation type="whole" errorStyle="stop" operator="between" showErrorMessage="1" errorTitle="Проверьте число" error="Введите целое число от -1000000000000 до 1000000000000." sqref="D16">
      <x:formula1>-1000000000000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33" hidden="0" customWidth="1"/>
    <x:col min="4" max="4" width="33" hidden="0" customWidth="1"/>
    <x:col min="5" max="5" width="19" hidden="0" customWidth="1"/>
    <x:col min="6" max="6" width="42" hidden="0" customWidth="1"/>
    <x:col min="7" max="7" width="19" hidden="0" customWidth="1"/>
  </x:cols>
  <x:sheetData>
    <x:row r="2" ht="22" customHeight="1">
      <x:c r="B2" s="3" t="str">
        <x:v>Журнал парных операций</x:v>
      </x:c>
      <x:c r="C2" s="2"/>
      <x:c r="D2" s="2"/>
      <x:c r="E2" s="2"/>
      <x:c r="F2" s="2"/>
      <x:c r="G2" s="2"/>
    </x:row>
    <x:row r="3" ht="22" customHeight="1">
      <x:c r="B3" s="7" t="str">
        <x:v>Вместимость: 200 операций, строки 9–208. Сумма одинакова по дебету и кредиту одной строки.</x:v>
      </x:c>
      <x:c r="C3" s="2"/>
      <x:c r="D3" s="2"/>
      <x:c r="E3" s="2"/>
      <x:c r="F3" s="2"/>
      <x:c r="G3" s="2"/>
    </x:row>
    <x:row r="4" ht="22" customHeight="1">
      <x:c r="B4" s="2"/>
      <x:c r="C4" s="2"/>
      <x:c r="D4" s="2"/>
      <x:c r="E4" s="2"/>
      <x:c r="F4" s="2" t="str">
        <x:v>Неполные строки</x:v>
      </x:c>
      <x:c r="G4" s="2" t="n">
        <x:f>COUNTIFS(G9:G208,"Исправьте")</x:f>
        <x:v>0</x:v>
      </x:c>
    </x:row>
    <x:row r="5" ht="22" customHeight="1">
      <x:c r="B5" s="7" t="str">
        <x:v>Для продажи: дебет дебиторской задолженности и кредит доходов. Себестоимость — отдельной строкой.</x:v>
      </x:c>
      <x:c r="C5" s="2"/>
      <x:c r="D5" s="2"/>
      <x:c r="E5" s="2"/>
      <x:c r="F5" s="2"/>
      <x:c r="G5" s="2"/>
    </x:row>
    <x:row r="6" ht="22" customHeight="1">
      <x:c r="B6" s="7" t="str">
        <x:v>Голубые ячейки — ввод. Черные значения — формулы. Пример вымышленный.</x:v>
      </x:c>
      <x:c r="C6" s="2"/>
      <x:c r="D6" s="2"/>
      <x:c r="E6" s="2"/>
      <x:c r="F6" s="2"/>
      <x:c r="G6" s="2"/>
    </x:row>
    <x:row r="7" ht="22" customHeight="1">
      <x:c r="B7" s="2"/>
      <x:c r="C7" s="2"/>
      <x:c r="D7" s="2"/>
      <x:c r="E7" s="2"/>
      <x:c r="F7" s="2"/>
      <x:c r="G7" s="2"/>
    </x:row>
    <x:row r="8" ht="32" customHeight="1">
      <x:c r="B8" s="11" t="str">
        <x:v>Дата</x:v>
      </x:c>
      <x:c r="C8" s="11" t="str">
        <x:v>Дебет</x:v>
      </x:c>
      <x:c r="D8" s="11" t="str">
        <x:v>Кредит</x:v>
      </x:c>
      <x:c r="E8" s="11" t="str">
        <x:v>Сумма, ₽</x:v>
      </x:c>
      <x:c r="F8" s="11" t="str">
        <x:v>Описание</x:v>
      </x:c>
      <x:c r="G8" s="11" t="str">
        <x:v>Ввод</x:v>
      </x:c>
    </x:row>
    <x:row r="9" ht="22" customHeight="1">
      <x:c r="B9" s="6" t="n">
        <x:v>46025</x:v>
      </x:c>
      <x:c r="C9" s="24" t="str">
        <x:v>Деньги</x:v>
      </x:c>
      <x:c r="D9" s="24" t="str">
        <x:v>Займы</x:v>
      </x:c>
      <x:c r="E9" s="24" t="n">
        <x:v>200000</x:v>
      </x:c>
      <x:c r="F9" s="24" t="str">
        <x:v>Получен заем</x:v>
      </x:c>
      <x:c r="G9" s="2" t="str">
        <x:f>IF(COUNTA(B9:F9)=0,"",IF(AND(ISNUMBER(B9),B9&gt;=DATE(2000,1,1),B9&lt;=DATE(2100,12,31),COUNTIFS('Счета'!$B$9:$B$18,C9)=1,COUNTIFS('Счета'!$B$9:$B$18,D9)=1,C9&lt;&gt;D9,ISNUMBER(E9),E9&gt;0),"Готово","Исправьте"))</x:f>
        <x:v>Готово</x:v>
      </x:c>
    </x:row>
    <x:row r="10" ht="22" customHeight="1">
      <x:c r="B10" s="6" t="n">
        <x:v>46027</x:v>
      </x:c>
      <x:c r="C10" s="24" t="str">
        <x:v>Запасы</x:v>
      </x:c>
      <x:c r="D10" s="24" t="str">
        <x:v>Кредиторская задолженность</x:v>
      </x:c>
      <x:c r="E10" s="24" t="n">
        <x:v>80000</x:v>
      </x:c>
      <x:c r="F10" s="24" t="str">
        <x:v>Закупка с отсрочкой</x:v>
      </x:c>
      <x:c r="G10" s="2" t="str">
        <x:f>IF(COUNTA(B10:F10)=0,"",IF(AND(ISNUMBER(B10),B10&gt;=DATE(2000,1,1),B10&lt;=DATE(2100,12,31),COUNTIFS('Счета'!$B$9:$B$18,C10)=1,COUNTIFS('Счета'!$B$9:$B$18,D10)=1,C10&lt;&gt;D10,ISNUMBER(E10),E10&gt;0),"Готово","Исправьте"))</x:f>
        <x:v>Готово</x:v>
      </x:c>
    </x:row>
    <x:row r="11" ht="22" customHeight="1">
      <x:c r="B11" s="6" t="n">
        <x:v>46032</x:v>
      </x:c>
      <x:c r="C11" s="24" t="str">
        <x:v>Дебиторская задолженность</x:v>
      </x:c>
      <x:c r="D11" s="24" t="str">
        <x:v>Доходы</x:v>
      </x:c>
      <x:c r="E11" s="24" t="n">
        <x:v>250000</x:v>
      </x:c>
      <x:c r="F11" s="24" t="str">
        <x:v>Отгрузка покупателю</x:v>
      </x:c>
      <x:c r="G11" s="2" t="str">
        <x:f>IF(COUNTA(B11:F11)=0,"",IF(AND(ISNUMBER(B11),B11&gt;=DATE(2000,1,1),B11&lt;=DATE(2100,12,31),COUNTIFS('Счета'!$B$9:$B$18,C11)=1,COUNTIFS('Счета'!$B$9:$B$18,D11)=1,C11&lt;&gt;D11,ISNUMBER(E11),E11&gt;0),"Готово","Исправьте"))</x:f>
        <x:v>Готово</x:v>
      </x:c>
    </x:row>
    <x:row r="12" ht="22" customHeight="1">
      <x:c r="B12" s="6" t="n">
        <x:v>46037</x:v>
      </x:c>
      <x:c r="C12" s="24" t="str">
        <x:v>Деньги</x:v>
      </x:c>
      <x:c r="D12" s="24" t="str">
        <x:v>Дебиторская задолженность</x:v>
      </x:c>
      <x:c r="E12" s="24" t="n">
        <x:v>200000</x:v>
      </x:c>
      <x:c r="F12" s="24" t="str">
        <x:v>Получена оплата</x:v>
      </x:c>
      <x:c r="G12" s="2" t="str">
        <x:f>IF(COUNTA(B12:F12)=0,"",IF(AND(ISNUMBER(B12),B12&gt;=DATE(2000,1,1),B12&lt;=DATE(2100,12,31),COUNTIFS('Счета'!$B$9:$B$18,C12)=1,COUNTIFS('Счета'!$B$9:$B$18,D12)=1,C12&lt;&gt;D12,ISNUMBER(E12),E12&gt;0),"Готово","Исправьте"))</x:f>
        <x:v>Готово</x:v>
      </x:c>
    </x:row>
    <x:row r="13" ht="22" customHeight="1">
      <x:c r="B13" s="6" t="n">
        <x:v>46032</x:v>
      </x:c>
      <x:c r="C13" s="24" t="str">
        <x:v>Расходы</x:v>
      </x:c>
      <x:c r="D13" s="24" t="str">
        <x:v>Запасы</x:v>
      </x:c>
      <x:c r="E13" s="24" t="n">
        <x:v>120000</x:v>
      </x:c>
      <x:c r="F13" s="24" t="str">
        <x:v>Себестоимость продажи</x:v>
      </x:c>
      <x:c r="G13" s="2" t="str">
        <x:f>IF(COUNTA(B13:F13)=0,"",IF(AND(ISNUMBER(B13),B13&gt;=DATE(2000,1,1),B13&lt;=DATE(2100,12,31),COUNTIFS('Счета'!$B$9:$B$18,C13)=1,COUNTIFS('Счета'!$B$9:$B$18,D13)=1,C13&lt;&gt;D13,ISNUMBER(E13),E13&gt;0),"Готово","Исправьте"))</x:f>
        <x:v>Готово</x:v>
      </x:c>
    </x:row>
    <x:row r="14" ht="22" customHeight="1">
      <x:c r="B14" s="6" t="n">
        <x:v>46047</x:v>
      </x:c>
      <x:c r="C14" s="24" t="str">
        <x:v>Расходы</x:v>
      </x:c>
      <x:c r="D14" s="24" t="str">
        <x:v>Деньги</x:v>
      </x:c>
      <x:c r="E14" s="24" t="n">
        <x:v>80000</x:v>
      </x:c>
      <x:c r="F14" s="24" t="str">
        <x:v>Зарплата</x:v>
      </x:c>
      <x:c r="G14" s="2" t="str">
        <x:f>IF(COUNTA(B14:F14)=0,"",IF(AND(ISNUMBER(B14),B14&gt;=DATE(2000,1,1),B14&lt;=DATE(2100,12,31),COUNTIFS('Счета'!$B$9:$B$18,C14)=1,COUNTIFS('Счета'!$B$9:$B$18,D14)=1,C14&lt;&gt;D14,ISNUMBER(E14),E14&gt;0),"Готово","Исправьте"))</x:f>
        <x:v>Готово</x:v>
      </x:c>
    </x:row>
    <x:row r="15" ht="22" customHeight="1">
      <x:c r="B15" s="6" t="n">
        <x:v>46053</x:v>
      </x:c>
      <x:c r="C15" s="24" t="str">
        <x:v>Расходы</x:v>
      </x:c>
      <x:c r="D15" s="24" t="str">
        <x:v>Основные средства</x:v>
      </x:c>
      <x:c r="E15" s="24" t="n">
        <x:v>10000</x:v>
      </x:c>
      <x:c r="F15" s="24" t="str">
        <x:v>Амортизация</x:v>
      </x:c>
      <x:c r="G15" s="2" t="str">
        <x:f>IF(COUNTA(B15:F15)=0,"",IF(AND(ISNUMBER(B15),B15&gt;=DATE(2000,1,1),B15&lt;=DATE(2100,12,31),COUNTIFS('Счета'!$B$9:$B$18,C15)=1,COUNTIFS('Счета'!$B$9:$B$18,D15)=1,C15&lt;&gt;D15,ISNUMBER(E15),E15&gt;0),"Готово","Исправьте"))</x:f>
        <x:v>Готово</x:v>
      </x:c>
    </x:row>
    <x:row r="16" ht="22" customHeight="1">
      <x:c r="B16" s="6" t="n">
        <x:v>46053</x:v>
      </x:c>
      <x:c r="C16" s="24" t="str">
        <x:v>Расходы</x:v>
      </x:c>
      <x:c r="D16" s="24" t="str">
        <x:v>Деньги</x:v>
      </x:c>
      <x:c r="E16" s="24" t="n">
        <x:v>5000</x:v>
      </x:c>
      <x:c r="F16" s="24" t="str">
        <x:v>Проценты</x:v>
      </x:c>
      <x:c r="G16" s="2" t="str">
        <x:f>IF(COUNTA(B16:F16)=0,"",IF(AND(ISNUMBER(B16),B16&gt;=DATE(2000,1,1),B16&lt;=DATE(2100,12,31),COUNTIFS('Счета'!$B$9:$B$18,C16)=1,COUNTIFS('Счета'!$B$9:$B$18,D16)=1,C16&lt;&gt;D16,ISNUMBER(E16),E16&gt;0),"Готово","Исправьте"))</x:f>
        <x:v>Готово</x:v>
      </x:c>
    </x:row>
    <x:row r="17" ht="22" customHeight="1">
      <x:c r="B17" s="6" t="n">
        <x:v>46053</x:v>
      </x:c>
      <x:c r="C17" s="24" t="str">
        <x:v>Расходы</x:v>
      </x:c>
      <x:c r="D17" s="24" t="str">
        <x:v>Кредиторская задолженность</x:v>
      </x:c>
      <x:c r="E17" s="24" t="n">
        <x:v>7000</x:v>
      </x:c>
      <x:c r="F17" s="24" t="str">
        <x:v>Начислен налог, условная сумма</x:v>
      </x:c>
      <x:c r="G17" s="2" t="str">
        <x:f>IF(COUNTA(B17:F17)=0,"",IF(AND(ISNUMBER(B17),B17&gt;=DATE(2000,1,1),B17&lt;=DATE(2100,12,31),COUNTIFS('Счета'!$B$9:$B$18,C17)=1,COUNTIFS('Счета'!$B$9:$B$18,D17)=1,C17&lt;&gt;D17,ISNUMBER(E17),E17&gt;0),"Готово","Исправьте"))</x:f>
        <x:v>Готово</x:v>
      </x:c>
    </x:row>
    <x:row r="18" ht="22" customHeight="1">
      <x:c r="B18" s="6" t="n">
        <x:v>46049</x:v>
      </x:c>
      <x:c r="C18" s="24" t="str">
        <x:v>Кредиторская задолженность</x:v>
      </x:c>
      <x:c r="D18" s="24" t="str">
        <x:v>Деньги</x:v>
      </x:c>
      <x:c r="E18" s="24" t="n">
        <x:v>100000</x:v>
      </x:c>
      <x:c r="F18" s="24" t="str">
        <x:v>Оплата поставщику</x:v>
      </x:c>
      <x:c r="G18" s="2" t="str">
        <x:f>IF(COUNTA(B18:F18)=0,"",IF(AND(ISNUMBER(B18),B18&gt;=DATE(2000,1,1),B18&lt;=DATE(2100,12,31),COUNTIFS('Счета'!$B$9:$B$18,C18)=1,COUNTIFS('Счета'!$B$9:$B$18,D18)=1,C18&lt;&gt;D18,ISNUMBER(E18),E18&gt;0),"Готово","Исправьте"))</x:f>
        <x:v>Готово</x:v>
      </x:c>
    </x:row>
    <x:row r="19" ht="22" customHeight="1">
      <x:c r="B19" s="6" t="n">
        <x:v>46050</x:v>
      </x:c>
      <x:c r="C19" s="24" t="str">
        <x:v>Нераспределенная прибыль</x:v>
      </x:c>
      <x:c r="D19" s="24" t="str">
        <x:v>Деньги</x:v>
      </x:c>
      <x:c r="E19" s="24" t="n">
        <x:v>20000</x:v>
      </x:c>
      <x:c r="F19" s="24" t="str">
        <x:v>Дивиденды</x:v>
      </x:c>
      <x:c r="G19" s="2" t="str">
        <x:f>IF(COUNTA(B19:F19)=0,"",IF(AND(ISNUMBER(B19),B19&gt;=DATE(2000,1,1),B19&lt;=DATE(2100,12,31),COUNTIFS('Счета'!$B$9:$B$18,C19)=1,COUNTIFS('Счета'!$B$9:$B$18,D19)=1,C19&lt;&gt;D19,ISNUMBER(E19),E19&gt;0),"Готово","Исправьте"))</x:f>
        <x:v>Готово</x:v>
      </x:c>
    </x:row>
    <x:row r="20" ht="22" customHeight="1">
      <x:c r="B20" s="6"/>
      <x:c r="C20" s="24"/>
      <x:c r="D20" s="24"/>
      <x:c r="E20" s="24"/>
      <x:c r="F20" s="24"/>
      <x:c r="G20" s="2" t="str">
        <x:f>IF(COUNTA(B20:F20)=0,"",IF(AND(ISNUMBER(B20),B20&gt;=DATE(2000,1,1),B20&lt;=DATE(2100,12,31),COUNTIFS('Счета'!$B$9:$B$18,C20)=1,COUNTIFS('Счета'!$B$9:$B$18,D20)=1,C20&lt;&gt;D20,ISNUMBER(E20),E20&gt;0),"Готово","Исправьте"))</x:f>
      </x:c>
    </x:row>
    <x:row r="21" ht="22" customHeight="1">
      <x:c r="B21" s="6"/>
      <x:c r="C21" s="24"/>
      <x:c r="D21" s="24"/>
      <x:c r="E21" s="24"/>
      <x:c r="F21" s="24"/>
      <x:c r="G21" s="2" t="str">
        <x:f>IF(COUNTA(B21:F21)=0,"",IF(AND(ISNUMBER(B21),B21&gt;=DATE(2000,1,1),B21&lt;=DATE(2100,12,31),COUNTIFS('Счета'!$B$9:$B$18,C21)=1,COUNTIFS('Счета'!$B$9:$B$18,D21)=1,C21&lt;&gt;D21,ISNUMBER(E21),E21&gt;0),"Готово","Исправьте"))</x:f>
      </x:c>
    </x:row>
    <x:row r="22" ht="22" customHeight="1">
      <x:c r="B22" s="6"/>
      <x:c r="C22" s="24"/>
      <x:c r="D22" s="24"/>
      <x:c r="E22" s="24"/>
      <x:c r="F22" s="24"/>
      <x:c r="G22" s="2" t="str">
        <x:f>IF(COUNTA(B22:F22)=0,"",IF(AND(ISNUMBER(B22),B22&gt;=DATE(2000,1,1),B22&lt;=DATE(2100,12,31),COUNTIFS('Счета'!$B$9:$B$18,C22)=1,COUNTIFS('Счета'!$B$9:$B$18,D22)=1,C22&lt;&gt;D22,ISNUMBER(E22),E22&gt;0),"Готово","Исправьте"))</x:f>
      </x:c>
    </x:row>
    <x:row r="23" ht="22" customHeight="1">
      <x:c r="B23" s="6"/>
      <x:c r="C23" s="24"/>
      <x:c r="D23" s="24"/>
      <x:c r="E23" s="24"/>
      <x:c r="F23" s="24"/>
      <x:c r="G23" s="2" t="str">
        <x:f>IF(COUNTA(B23:F23)=0,"",IF(AND(ISNUMBER(B23),B23&gt;=DATE(2000,1,1),B23&lt;=DATE(2100,12,31),COUNTIFS('Счета'!$B$9:$B$18,C23)=1,COUNTIFS('Счета'!$B$9:$B$18,D23)=1,C23&lt;&gt;D23,ISNUMBER(E23),E23&gt;0),"Готово","Исправьте"))</x:f>
      </x:c>
    </x:row>
    <x:row r="24" ht="22" customHeight="1">
      <x:c r="B24" s="6"/>
      <x:c r="C24" s="24"/>
      <x:c r="D24" s="24"/>
      <x:c r="E24" s="24"/>
      <x:c r="F24" s="24"/>
      <x:c r="G24" s="2" t="str">
        <x:f>IF(COUNTA(B24:F24)=0,"",IF(AND(ISNUMBER(B24),B24&gt;=DATE(2000,1,1),B24&lt;=DATE(2100,12,31),COUNTIFS('Счета'!$B$9:$B$18,C24)=1,COUNTIFS('Счета'!$B$9:$B$18,D24)=1,C24&lt;&gt;D24,ISNUMBER(E24),E24&gt;0),"Готово","Исправьте"))</x:f>
      </x:c>
    </x:row>
    <x:row r="25" ht="22" customHeight="1">
      <x:c r="B25" s="6"/>
      <x:c r="C25" s="24"/>
      <x:c r="D25" s="24"/>
      <x:c r="E25" s="24"/>
      <x:c r="F25" s="24"/>
      <x:c r="G25" s="2" t="str">
        <x:f>IF(COUNTA(B25:F25)=0,"",IF(AND(ISNUMBER(B25),B25&gt;=DATE(2000,1,1),B25&lt;=DATE(2100,12,31),COUNTIFS('Счета'!$B$9:$B$18,C25)=1,COUNTIFS('Счета'!$B$9:$B$18,D25)=1,C25&lt;&gt;D25,ISNUMBER(E25),E25&gt;0),"Готово","Исправьте"))</x:f>
      </x:c>
    </x:row>
    <x:row r="26" ht="22" customHeight="1">
      <x:c r="B26" s="6"/>
      <x:c r="C26" s="24"/>
      <x:c r="D26" s="24"/>
      <x:c r="E26" s="24"/>
      <x:c r="F26" s="24"/>
      <x:c r="G26" s="2" t="str">
        <x:f>IF(COUNTA(B26:F26)=0,"",IF(AND(ISNUMBER(B26),B26&gt;=DATE(2000,1,1),B26&lt;=DATE(2100,12,31),COUNTIFS('Счета'!$B$9:$B$18,C26)=1,COUNTIFS('Счета'!$B$9:$B$18,D26)=1,C26&lt;&gt;D26,ISNUMBER(E26),E26&gt;0),"Готово","Исправьте"))</x:f>
      </x:c>
    </x:row>
    <x:row r="27" ht="22" customHeight="1">
      <x:c r="B27" s="6"/>
      <x:c r="C27" s="24"/>
      <x:c r="D27" s="24"/>
      <x:c r="E27" s="24"/>
      <x:c r="F27" s="24"/>
      <x:c r="G27" s="2" t="str">
        <x:f>IF(COUNTA(B27:F27)=0,"",IF(AND(ISNUMBER(B27),B27&gt;=DATE(2000,1,1),B27&lt;=DATE(2100,12,31),COUNTIFS('Счета'!$B$9:$B$18,C27)=1,COUNTIFS('Счета'!$B$9:$B$18,D27)=1,C27&lt;&gt;D27,ISNUMBER(E27),E27&gt;0),"Готово","Исправьте"))</x:f>
      </x:c>
    </x:row>
    <x:row r="28" ht="22" customHeight="1">
      <x:c r="B28" s="6"/>
      <x:c r="C28" s="24"/>
      <x:c r="D28" s="24"/>
      <x:c r="E28" s="24"/>
      <x:c r="F28" s="24"/>
      <x:c r="G28" s="2" t="str">
        <x:f>IF(COUNTA(B28:F28)=0,"",IF(AND(ISNUMBER(B28),B28&gt;=DATE(2000,1,1),B28&lt;=DATE(2100,12,31),COUNTIFS('Счета'!$B$9:$B$18,C28)=1,COUNTIFS('Счета'!$B$9:$B$18,D28)=1,C28&lt;&gt;D28,ISNUMBER(E28),E28&gt;0),"Готово","Исправьте"))</x:f>
      </x:c>
    </x:row>
    <x:row r="29" ht="22" customHeight="1">
      <x:c r="B29" s="6"/>
      <x:c r="C29" s="24"/>
      <x:c r="D29" s="24"/>
      <x:c r="E29" s="24"/>
      <x:c r="F29" s="24"/>
      <x:c r="G29" s="2" t="str">
        <x:f>IF(COUNTA(B29:F29)=0,"",IF(AND(ISNUMBER(B29),B29&gt;=DATE(2000,1,1),B29&lt;=DATE(2100,12,31),COUNTIFS('Счета'!$B$9:$B$18,C29)=1,COUNTIFS('Счета'!$B$9:$B$18,D29)=1,C29&lt;&gt;D29,ISNUMBER(E29),E29&gt;0),"Готово","Исправьте"))</x:f>
      </x:c>
    </x:row>
    <x:row r="30" ht="22" customHeight="1">
      <x:c r="B30" s="6"/>
      <x:c r="C30" s="24"/>
      <x:c r="D30" s="24"/>
      <x:c r="E30" s="24"/>
      <x:c r="F30" s="24"/>
      <x:c r="G30" s="2" t="str">
        <x:f>IF(COUNTA(B30:F30)=0,"",IF(AND(ISNUMBER(B30),B30&gt;=DATE(2000,1,1),B30&lt;=DATE(2100,12,31),COUNTIFS('Счета'!$B$9:$B$18,C30)=1,COUNTIFS('Счета'!$B$9:$B$18,D30)=1,C30&lt;&gt;D30,ISNUMBER(E30),E30&gt;0),"Готово","Исправьте"))</x:f>
      </x:c>
    </x:row>
    <x:row r="31" ht="22" customHeight="1">
      <x:c r="B31" s="6"/>
      <x:c r="C31" s="24"/>
      <x:c r="D31" s="24"/>
      <x:c r="E31" s="24"/>
      <x:c r="F31" s="24"/>
      <x:c r="G31" s="2" t="str">
        <x:f>IF(COUNTA(B31:F31)=0,"",IF(AND(ISNUMBER(B31),B31&gt;=DATE(2000,1,1),B31&lt;=DATE(2100,12,31),COUNTIFS('Счета'!$B$9:$B$18,C31)=1,COUNTIFS('Счета'!$B$9:$B$18,D31)=1,C31&lt;&gt;D31,ISNUMBER(E31),E31&gt;0),"Готово","Исправьте"))</x:f>
      </x:c>
    </x:row>
    <x:row r="32" ht="22" customHeight="1">
      <x:c r="B32" s="6"/>
      <x:c r="C32" s="24"/>
      <x:c r="D32" s="24"/>
      <x:c r="E32" s="24"/>
      <x:c r="F32" s="24"/>
      <x:c r="G32" s="2" t="str">
        <x:f>IF(COUNTA(B32:F32)=0,"",IF(AND(ISNUMBER(B32),B32&gt;=DATE(2000,1,1),B32&lt;=DATE(2100,12,31),COUNTIFS('Счета'!$B$9:$B$18,C32)=1,COUNTIFS('Счета'!$B$9:$B$18,D32)=1,C32&lt;&gt;D32,ISNUMBER(E32),E32&gt;0),"Готово","Исправьте"))</x:f>
      </x:c>
    </x:row>
    <x:row r="33" ht="22" customHeight="1">
      <x:c r="B33" s="6"/>
      <x:c r="C33" s="24"/>
      <x:c r="D33" s="24"/>
      <x:c r="E33" s="24"/>
      <x:c r="F33" s="24"/>
      <x:c r="G33" s="2" t="str">
        <x:f>IF(COUNTA(B33:F33)=0,"",IF(AND(ISNUMBER(B33),B33&gt;=DATE(2000,1,1),B33&lt;=DATE(2100,12,31),COUNTIFS('Счета'!$B$9:$B$18,C33)=1,COUNTIFS('Счета'!$B$9:$B$18,D33)=1,C33&lt;&gt;D33,ISNUMBER(E33),E33&gt;0),"Готово","Исправьте"))</x:f>
      </x:c>
    </x:row>
    <x:row r="34" ht="22" customHeight="1">
      <x:c r="B34" s="6"/>
      <x:c r="C34" s="24"/>
      <x:c r="D34" s="24"/>
      <x:c r="E34" s="24"/>
      <x:c r="F34" s="24"/>
      <x:c r="G34" s="2" t="str">
        <x:f>IF(COUNTA(B34:F34)=0,"",IF(AND(ISNUMBER(B34),B34&gt;=DATE(2000,1,1),B34&lt;=DATE(2100,12,31),COUNTIFS('Счета'!$B$9:$B$18,C34)=1,COUNTIFS('Счета'!$B$9:$B$18,D34)=1,C34&lt;&gt;D34,ISNUMBER(E34),E34&gt;0),"Готово","Исправьте"))</x:f>
      </x:c>
    </x:row>
    <x:row r="35" ht="22" customHeight="1">
      <x:c r="B35" s="6"/>
      <x:c r="C35" s="24"/>
      <x:c r="D35" s="24"/>
      <x:c r="E35" s="24"/>
      <x:c r="F35" s="24"/>
      <x:c r="G35" s="2" t="str">
        <x:f>IF(COUNTA(B35:F35)=0,"",IF(AND(ISNUMBER(B35),B35&gt;=DATE(2000,1,1),B35&lt;=DATE(2100,12,31),COUNTIFS('Счета'!$B$9:$B$18,C35)=1,COUNTIFS('Счета'!$B$9:$B$18,D35)=1,C35&lt;&gt;D35,ISNUMBER(E35),E35&gt;0),"Готово","Исправьте"))</x:f>
      </x:c>
    </x:row>
    <x:row r="36" ht="22" customHeight="1">
      <x:c r="B36" s="6"/>
      <x:c r="C36" s="24"/>
      <x:c r="D36" s="24"/>
      <x:c r="E36" s="24"/>
      <x:c r="F36" s="24"/>
      <x:c r="G36" s="2" t="str">
        <x:f>IF(COUNTA(B36:F36)=0,"",IF(AND(ISNUMBER(B36),B36&gt;=DATE(2000,1,1),B36&lt;=DATE(2100,12,31),COUNTIFS('Счета'!$B$9:$B$18,C36)=1,COUNTIFS('Счета'!$B$9:$B$18,D36)=1,C36&lt;&gt;D36,ISNUMBER(E36),E36&gt;0),"Готово","Исправьте"))</x:f>
      </x:c>
    </x:row>
    <x:row r="37" ht="22" customHeight="1">
      <x:c r="B37" s="6"/>
      <x:c r="C37" s="24"/>
      <x:c r="D37" s="24"/>
      <x:c r="E37" s="24"/>
      <x:c r="F37" s="24"/>
      <x:c r="G37" s="2" t="str">
        <x:f>IF(COUNTA(B37:F37)=0,"",IF(AND(ISNUMBER(B37),B37&gt;=DATE(2000,1,1),B37&lt;=DATE(2100,12,31),COUNTIFS('Счета'!$B$9:$B$18,C37)=1,COUNTIFS('Счета'!$B$9:$B$18,D37)=1,C37&lt;&gt;D37,ISNUMBER(E37),E37&gt;0),"Готово","Исправьте"))</x:f>
      </x:c>
    </x:row>
    <x:row r="38" ht="22" customHeight="1">
      <x:c r="B38" s="6"/>
      <x:c r="C38" s="24"/>
      <x:c r="D38" s="24"/>
      <x:c r="E38" s="24"/>
      <x:c r="F38" s="24"/>
      <x:c r="G38" s="2" t="str">
        <x:f>IF(COUNTA(B38:F38)=0,"",IF(AND(ISNUMBER(B38),B38&gt;=DATE(2000,1,1),B38&lt;=DATE(2100,12,31),COUNTIFS('Счета'!$B$9:$B$18,C38)=1,COUNTIFS('Счета'!$B$9:$B$18,D38)=1,C38&lt;&gt;D38,ISNUMBER(E38),E38&gt;0),"Готово","Исправьте"))</x:f>
      </x:c>
    </x:row>
    <x:row r="39" ht="22" customHeight="1">
      <x:c r="B39" s="6"/>
      <x:c r="C39" s="24"/>
      <x:c r="D39" s="24"/>
      <x:c r="E39" s="24"/>
      <x:c r="F39" s="24"/>
      <x:c r="G39" s="2" t="str">
        <x:f>IF(COUNTA(B39:F39)=0,"",IF(AND(ISNUMBER(B39),B39&gt;=DATE(2000,1,1),B39&lt;=DATE(2100,12,31),COUNTIFS('Счета'!$B$9:$B$18,C39)=1,COUNTIFS('Счета'!$B$9:$B$18,D39)=1,C39&lt;&gt;D39,ISNUMBER(E39),E39&gt;0),"Готово","Исправьте"))</x:f>
      </x:c>
    </x:row>
    <x:row r="40" ht="22" customHeight="1">
      <x:c r="B40" s="6"/>
      <x:c r="C40" s="24"/>
      <x:c r="D40" s="24"/>
      <x:c r="E40" s="24"/>
      <x:c r="F40" s="24"/>
      <x:c r="G40" s="2" t="str">
        <x:f>IF(COUNTA(B40:F40)=0,"",IF(AND(ISNUMBER(B40),B40&gt;=DATE(2000,1,1),B40&lt;=DATE(2100,12,31),COUNTIFS('Счета'!$B$9:$B$18,C40)=1,COUNTIFS('Счета'!$B$9:$B$18,D40)=1,C40&lt;&gt;D40,ISNUMBER(E40),E40&gt;0),"Готово","Исправьте"))</x:f>
      </x:c>
    </x:row>
    <x:row r="41" ht="22" customHeight="1">
      <x:c r="B41" s="6"/>
      <x:c r="C41" s="24"/>
      <x:c r="D41" s="24"/>
      <x:c r="E41" s="24"/>
      <x:c r="F41" s="24"/>
      <x:c r="G41" s="2" t="str">
        <x:f>IF(COUNTA(B41:F41)=0,"",IF(AND(ISNUMBER(B41),B41&gt;=DATE(2000,1,1),B41&lt;=DATE(2100,12,31),COUNTIFS('Счета'!$B$9:$B$18,C41)=1,COUNTIFS('Счета'!$B$9:$B$18,D41)=1,C41&lt;&gt;D41,ISNUMBER(E41),E41&gt;0),"Готово","Исправьте"))</x:f>
      </x:c>
    </x:row>
    <x:row r="42" ht="22" customHeight="1">
      <x:c r="B42" s="6"/>
      <x:c r="C42" s="24"/>
      <x:c r="D42" s="24"/>
      <x:c r="E42" s="24"/>
      <x:c r="F42" s="24"/>
      <x:c r="G42" s="2" t="str">
        <x:f>IF(COUNTA(B42:F42)=0,"",IF(AND(ISNUMBER(B42),B42&gt;=DATE(2000,1,1),B42&lt;=DATE(2100,12,31),COUNTIFS('Счета'!$B$9:$B$18,C42)=1,COUNTIFS('Счета'!$B$9:$B$18,D42)=1,C42&lt;&gt;D42,ISNUMBER(E42),E42&gt;0),"Готово","Исправьте"))</x:f>
      </x:c>
    </x:row>
    <x:row r="43" ht="22" customHeight="1">
      <x:c r="B43" s="6"/>
      <x:c r="C43" s="24"/>
      <x:c r="D43" s="24"/>
      <x:c r="E43" s="24"/>
      <x:c r="F43" s="24"/>
      <x:c r="G43" s="2" t="str">
        <x:f>IF(COUNTA(B43:F43)=0,"",IF(AND(ISNUMBER(B43),B43&gt;=DATE(2000,1,1),B43&lt;=DATE(2100,12,31),COUNTIFS('Счета'!$B$9:$B$18,C43)=1,COUNTIFS('Счета'!$B$9:$B$18,D43)=1,C43&lt;&gt;D43,ISNUMBER(E43),E43&gt;0),"Готово","Исправьте"))</x:f>
      </x:c>
    </x:row>
    <x:row r="44" ht="22" customHeight="1">
      <x:c r="B44" s="6"/>
      <x:c r="C44" s="24"/>
      <x:c r="D44" s="24"/>
      <x:c r="E44" s="24"/>
      <x:c r="F44" s="24"/>
      <x:c r="G44" s="2" t="str">
        <x:f>IF(COUNTA(B44:F44)=0,"",IF(AND(ISNUMBER(B44),B44&gt;=DATE(2000,1,1),B44&lt;=DATE(2100,12,31),COUNTIFS('Счета'!$B$9:$B$18,C44)=1,COUNTIFS('Счета'!$B$9:$B$18,D44)=1,C44&lt;&gt;D44,ISNUMBER(E44),E44&gt;0),"Готово","Исправьте"))</x:f>
      </x:c>
    </x:row>
    <x:row r="45" ht="22" customHeight="1">
      <x:c r="B45" s="6"/>
      <x:c r="C45" s="24"/>
      <x:c r="D45" s="24"/>
      <x:c r="E45" s="24"/>
      <x:c r="F45" s="24"/>
      <x:c r="G45" s="2" t="str">
        <x:f>IF(COUNTA(B45:F45)=0,"",IF(AND(ISNUMBER(B45),B45&gt;=DATE(2000,1,1),B45&lt;=DATE(2100,12,31),COUNTIFS('Счета'!$B$9:$B$18,C45)=1,COUNTIFS('Счета'!$B$9:$B$18,D45)=1,C45&lt;&gt;D45,ISNUMBER(E45),E45&gt;0),"Готово","Исправьте"))</x:f>
      </x:c>
    </x:row>
    <x:row r="46" ht="22" customHeight="1">
      <x:c r="B46" s="6"/>
      <x:c r="C46" s="24"/>
      <x:c r="D46" s="24"/>
      <x:c r="E46" s="24"/>
      <x:c r="F46" s="24"/>
      <x:c r="G46" s="2" t="str">
        <x:f>IF(COUNTA(B46:F46)=0,"",IF(AND(ISNUMBER(B46),B46&gt;=DATE(2000,1,1),B46&lt;=DATE(2100,12,31),COUNTIFS('Счета'!$B$9:$B$18,C46)=1,COUNTIFS('Счета'!$B$9:$B$18,D46)=1,C46&lt;&gt;D46,ISNUMBER(E46),E46&gt;0),"Готово","Исправьте"))</x:f>
      </x:c>
    </x:row>
    <x:row r="47" ht="22" customHeight="1">
      <x:c r="B47" s="6"/>
      <x:c r="C47" s="24"/>
      <x:c r="D47" s="24"/>
      <x:c r="E47" s="24"/>
      <x:c r="F47" s="24"/>
      <x:c r="G47" s="2" t="str">
        <x:f>IF(COUNTA(B47:F47)=0,"",IF(AND(ISNUMBER(B47),B47&gt;=DATE(2000,1,1),B47&lt;=DATE(2100,12,31),COUNTIFS('Счета'!$B$9:$B$18,C47)=1,COUNTIFS('Счета'!$B$9:$B$18,D47)=1,C47&lt;&gt;D47,ISNUMBER(E47),E47&gt;0),"Готово","Исправьте"))</x:f>
      </x:c>
    </x:row>
    <x:row r="48" ht="22" customHeight="1">
      <x:c r="B48" s="6"/>
      <x:c r="C48" s="24"/>
      <x:c r="D48" s="24"/>
      <x:c r="E48" s="24"/>
      <x:c r="F48" s="24"/>
      <x:c r="G48" s="2" t="str">
        <x:f>IF(COUNTA(B48:F48)=0,"",IF(AND(ISNUMBER(B48),B48&gt;=DATE(2000,1,1),B48&lt;=DATE(2100,12,31),COUNTIFS('Счета'!$B$9:$B$18,C48)=1,COUNTIFS('Счета'!$B$9:$B$18,D48)=1,C48&lt;&gt;D48,ISNUMBER(E48),E48&gt;0),"Готово","Исправьте"))</x:f>
      </x:c>
    </x:row>
    <x:row r="49" ht="22" customHeight="1">
      <x:c r="B49" s="6"/>
      <x:c r="C49" s="24"/>
      <x:c r="D49" s="24"/>
      <x:c r="E49" s="24"/>
      <x:c r="F49" s="24"/>
      <x:c r="G49" s="2" t="str">
        <x:f>IF(COUNTA(B49:F49)=0,"",IF(AND(ISNUMBER(B49),B49&gt;=DATE(2000,1,1),B49&lt;=DATE(2100,12,31),COUNTIFS('Счета'!$B$9:$B$18,C49)=1,COUNTIFS('Счета'!$B$9:$B$18,D49)=1,C49&lt;&gt;D49,ISNUMBER(E49),E49&gt;0),"Готово","Исправьте"))</x:f>
      </x:c>
    </x:row>
    <x:row r="50" ht="22" customHeight="1">
      <x:c r="B50" s="6"/>
      <x:c r="C50" s="24"/>
      <x:c r="D50" s="24"/>
      <x:c r="E50" s="24"/>
      <x:c r="F50" s="24"/>
      <x:c r="G50" s="2" t="str">
        <x:f>IF(COUNTA(B50:F50)=0,"",IF(AND(ISNUMBER(B50),B50&gt;=DATE(2000,1,1),B50&lt;=DATE(2100,12,31),COUNTIFS('Счета'!$B$9:$B$18,C50)=1,COUNTIFS('Счета'!$B$9:$B$18,D50)=1,C50&lt;&gt;D50,ISNUMBER(E50),E50&gt;0),"Готово","Исправьте"))</x:f>
      </x:c>
    </x:row>
    <x:row r="51" ht="22" customHeight="1">
      <x:c r="B51" s="6"/>
      <x:c r="C51" s="24"/>
      <x:c r="D51" s="24"/>
      <x:c r="E51" s="24"/>
      <x:c r="F51" s="24"/>
      <x:c r="G51" s="2" t="str">
        <x:f>IF(COUNTA(B51:F51)=0,"",IF(AND(ISNUMBER(B51),B51&gt;=DATE(2000,1,1),B51&lt;=DATE(2100,12,31),COUNTIFS('Счета'!$B$9:$B$18,C51)=1,COUNTIFS('Счета'!$B$9:$B$18,D51)=1,C51&lt;&gt;D51,ISNUMBER(E51),E51&gt;0),"Готово","Исправьте"))</x:f>
      </x:c>
    </x:row>
    <x:row r="52" ht="22" customHeight="1">
      <x:c r="B52" s="6"/>
      <x:c r="C52" s="24"/>
      <x:c r="D52" s="24"/>
      <x:c r="E52" s="24"/>
      <x:c r="F52" s="24"/>
      <x:c r="G52" s="2" t="str">
        <x:f>IF(COUNTA(B52:F52)=0,"",IF(AND(ISNUMBER(B52),B52&gt;=DATE(2000,1,1),B52&lt;=DATE(2100,12,31),COUNTIFS('Счета'!$B$9:$B$18,C52)=1,COUNTIFS('Счета'!$B$9:$B$18,D52)=1,C52&lt;&gt;D52,ISNUMBER(E52),E52&gt;0),"Готово","Исправьте"))</x:f>
      </x:c>
    </x:row>
    <x:row r="53" ht="22" customHeight="1">
      <x:c r="B53" s="6"/>
      <x:c r="C53" s="24"/>
      <x:c r="D53" s="24"/>
      <x:c r="E53" s="24"/>
      <x:c r="F53" s="24"/>
      <x:c r="G53" s="2" t="str">
        <x:f>IF(COUNTA(B53:F53)=0,"",IF(AND(ISNUMBER(B53),B53&gt;=DATE(2000,1,1),B53&lt;=DATE(2100,12,31),COUNTIFS('Счета'!$B$9:$B$18,C53)=1,COUNTIFS('Счета'!$B$9:$B$18,D53)=1,C53&lt;&gt;D53,ISNUMBER(E53),E53&gt;0),"Готово","Исправьте"))</x:f>
      </x:c>
    </x:row>
    <x:row r="54" ht="22" customHeight="1">
      <x:c r="B54" s="6"/>
      <x:c r="C54" s="24"/>
      <x:c r="D54" s="24"/>
      <x:c r="E54" s="24"/>
      <x:c r="F54" s="24"/>
      <x:c r="G54" s="2" t="str">
        <x:f>IF(COUNTA(B54:F54)=0,"",IF(AND(ISNUMBER(B54),B54&gt;=DATE(2000,1,1),B54&lt;=DATE(2100,12,31),COUNTIFS('Счета'!$B$9:$B$18,C54)=1,COUNTIFS('Счета'!$B$9:$B$18,D54)=1,C54&lt;&gt;D54,ISNUMBER(E54),E54&gt;0),"Готово","Исправьте"))</x:f>
      </x:c>
    </x:row>
    <x:row r="55" ht="22" customHeight="1">
      <x:c r="B55" s="6"/>
      <x:c r="C55" s="24"/>
      <x:c r="D55" s="24"/>
      <x:c r="E55" s="24"/>
      <x:c r="F55" s="24"/>
      <x:c r="G55" s="2" t="str">
        <x:f>IF(COUNTA(B55:F55)=0,"",IF(AND(ISNUMBER(B55),B55&gt;=DATE(2000,1,1),B55&lt;=DATE(2100,12,31),COUNTIFS('Счета'!$B$9:$B$18,C55)=1,COUNTIFS('Счета'!$B$9:$B$18,D55)=1,C55&lt;&gt;D55,ISNUMBER(E55),E55&gt;0),"Готово","Исправьте"))</x:f>
      </x:c>
    </x:row>
    <x:row r="56" ht="22" customHeight="1">
      <x:c r="B56" s="6"/>
      <x:c r="C56" s="24"/>
      <x:c r="D56" s="24"/>
      <x:c r="E56" s="24"/>
      <x:c r="F56" s="24"/>
      <x:c r="G56" s="2" t="str">
        <x:f>IF(COUNTA(B56:F56)=0,"",IF(AND(ISNUMBER(B56),B56&gt;=DATE(2000,1,1),B56&lt;=DATE(2100,12,31),COUNTIFS('Счета'!$B$9:$B$18,C56)=1,COUNTIFS('Счета'!$B$9:$B$18,D56)=1,C56&lt;&gt;D56,ISNUMBER(E56),E56&gt;0),"Готово","Исправьте"))</x:f>
      </x:c>
    </x:row>
    <x:row r="57" ht="22" customHeight="1">
      <x:c r="B57" s="6"/>
      <x:c r="C57" s="24"/>
      <x:c r="D57" s="24"/>
      <x:c r="E57" s="24"/>
      <x:c r="F57" s="24"/>
      <x:c r="G57" s="2" t="str">
        <x:f>IF(COUNTA(B57:F57)=0,"",IF(AND(ISNUMBER(B57),B57&gt;=DATE(2000,1,1),B57&lt;=DATE(2100,12,31),COUNTIFS('Счета'!$B$9:$B$18,C57)=1,COUNTIFS('Счета'!$B$9:$B$18,D57)=1,C57&lt;&gt;D57,ISNUMBER(E57),E57&gt;0),"Готово","Исправьте"))</x:f>
      </x:c>
    </x:row>
    <x:row r="58" ht="22" customHeight="1">
      <x:c r="B58" s="6"/>
      <x:c r="C58" s="24"/>
      <x:c r="D58" s="24"/>
      <x:c r="E58" s="24"/>
      <x:c r="F58" s="24"/>
      <x:c r="G58" s="2" t="str">
        <x:f>IF(COUNTA(B58:F58)=0,"",IF(AND(ISNUMBER(B58),B58&gt;=DATE(2000,1,1),B58&lt;=DATE(2100,12,31),COUNTIFS('Счета'!$B$9:$B$18,C58)=1,COUNTIFS('Счета'!$B$9:$B$18,D58)=1,C58&lt;&gt;D58,ISNUMBER(E58),E58&gt;0),"Готово","Исправьте"))</x:f>
      </x:c>
    </x:row>
    <x:row r="59" ht="22" customHeight="1">
      <x:c r="B59" s="6"/>
      <x:c r="C59" s="24"/>
      <x:c r="D59" s="24"/>
      <x:c r="E59" s="24"/>
      <x:c r="F59" s="24"/>
      <x:c r="G59" s="2" t="str">
        <x:f>IF(COUNTA(B59:F59)=0,"",IF(AND(ISNUMBER(B59),B59&gt;=DATE(2000,1,1),B59&lt;=DATE(2100,12,31),COUNTIFS('Счета'!$B$9:$B$18,C59)=1,COUNTIFS('Счета'!$B$9:$B$18,D59)=1,C59&lt;&gt;D59,ISNUMBER(E59),E59&gt;0),"Готово","Исправьте"))</x:f>
      </x:c>
    </x:row>
    <x:row r="60" ht="22" customHeight="1">
      <x:c r="B60" s="6"/>
      <x:c r="C60" s="24"/>
      <x:c r="D60" s="24"/>
      <x:c r="E60" s="24"/>
      <x:c r="F60" s="24"/>
      <x:c r="G60" s="2" t="str">
        <x:f>IF(COUNTA(B60:F60)=0,"",IF(AND(ISNUMBER(B60),B60&gt;=DATE(2000,1,1),B60&lt;=DATE(2100,12,31),COUNTIFS('Счета'!$B$9:$B$18,C60)=1,COUNTIFS('Счета'!$B$9:$B$18,D60)=1,C60&lt;&gt;D60,ISNUMBER(E60),E60&gt;0),"Готово","Исправьте"))</x:f>
      </x:c>
    </x:row>
    <x:row r="61" ht="22" customHeight="1">
      <x:c r="B61" s="6"/>
      <x:c r="C61" s="24"/>
      <x:c r="D61" s="24"/>
      <x:c r="E61" s="24"/>
      <x:c r="F61" s="24"/>
      <x:c r="G61" s="2" t="str">
        <x:f>IF(COUNTA(B61:F61)=0,"",IF(AND(ISNUMBER(B61),B61&gt;=DATE(2000,1,1),B61&lt;=DATE(2100,12,31),COUNTIFS('Счета'!$B$9:$B$18,C61)=1,COUNTIFS('Счета'!$B$9:$B$18,D61)=1,C61&lt;&gt;D61,ISNUMBER(E61),E61&gt;0),"Готово","Исправьте"))</x:f>
      </x:c>
    </x:row>
    <x:row r="62" ht="22" customHeight="1">
      <x:c r="B62" s="6"/>
      <x:c r="C62" s="24"/>
      <x:c r="D62" s="24"/>
      <x:c r="E62" s="24"/>
      <x:c r="F62" s="24"/>
      <x:c r="G62" s="2" t="str">
        <x:f>IF(COUNTA(B62:F62)=0,"",IF(AND(ISNUMBER(B62),B62&gt;=DATE(2000,1,1),B62&lt;=DATE(2100,12,31),COUNTIFS('Счета'!$B$9:$B$18,C62)=1,COUNTIFS('Счета'!$B$9:$B$18,D62)=1,C62&lt;&gt;D62,ISNUMBER(E62),E62&gt;0),"Готово","Исправьте"))</x:f>
      </x:c>
    </x:row>
    <x:row r="63" ht="22" customHeight="1">
      <x:c r="B63" s="6"/>
      <x:c r="C63" s="24"/>
      <x:c r="D63" s="24"/>
      <x:c r="E63" s="24"/>
      <x:c r="F63" s="24"/>
      <x:c r="G63" s="2" t="str">
        <x:f>IF(COUNTA(B63:F63)=0,"",IF(AND(ISNUMBER(B63),B63&gt;=DATE(2000,1,1),B63&lt;=DATE(2100,12,31),COUNTIFS('Счета'!$B$9:$B$18,C63)=1,COUNTIFS('Счета'!$B$9:$B$18,D63)=1,C63&lt;&gt;D63,ISNUMBER(E63),E63&gt;0),"Готово","Исправьте"))</x:f>
      </x:c>
    </x:row>
    <x:row r="64" ht="22" customHeight="1">
      <x:c r="B64" s="6"/>
      <x:c r="C64" s="24"/>
      <x:c r="D64" s="24"/>
      <x:c r="E64" s="24"/>
      <x:c r="F64" s="24"/>
      <x:c r="G64" s="2" t="str">
        <x:f>IF(COUNTA(B64:F64)=0,"",IF(AND(ISNUMBER(B64),B64&gt;=DATE(2000,1,1),B64&lt;=DATE(2100,12,31),COUNTIFS('Счета'!$B$9:$B$18,C64)=1,COUNTIFS('Счета'!$B$9:$B$18,D64)=1,C64&lt;&gt;D64,ISNUMBER(E64),E64&gt;0),"Готово","Исправьте"))</x:f>
      </x:c>
    </x:row>
    <x:row r="65" ht="22" customHeight="1">
      <x:c r="B65" s="6"/>
      <x:c r="C65" s="24"/>
      <x:c r="D65" s="24"/>
      <x:c r="E65" s="24"/>
      <x:c r="F65" s="24"/>
      <x:c r="G65" s="2" t="str">
        <x:f>IF(COUNTA(B65:F65)=0,"",IF(AND(ISNUMBER(B65),B65&gt;=DATE(2000,1,1),B65&lt;=DATE(2100,12,31),COUNTIFS('Счета'!$B$9:$B$18,C65)=1,COUNTIFS('Счета'!$B$9:$B$18,D65)=1,C65&lt;&gt;D65,ISNUMBER(E65),E65&gt;0),"Готово","Исправьте"))</x:f>
      </x:c>
    </x:row>
    <x:row r="66" ht="22" customHeight="1">
      <x:c r="B66" s="6"/>
      <x:c r="C66" s="24"/>
      <x:c r="D66" s="24"/>
      <x:c r="E66" s="24"/>
      <x:c r="F66" s="24"/>
      <x:c r="G66" s="2" t="str">
        <x:f>IF(COUNTA(B66:F66)=0,"",IF(AND(ISNUMBER(B66),B66&gt;=DATE(2000,1,1),B66&lt;=DATE(2100,12,31),COUNTIFS('Счета'!$B$9:$B$18,C66)=1,COUNTIFS('Счета'!$B$9:$B$18,D66)=1,C66&lt;&gt;D66,ISNUMBER(E66),E66&gt;0),"Готово","Исправьте"))</x:f>
      </x:c>
    </x:row>
    <x:row r="67" ht="22" customHeight="1">
      <x:c r="B67" s="6"/>
      <x:c r="C67" s="24"/>
      <x:c r="D67" s="24"/>
      <x:c r="E67" s="24"/>
      <x:c r="F67" s="24"/>
      <x:c r="G67" s="2" t="str">
        <x:f>IF(COUNTA(B67:F67)=0,"",IF(AND(ISNUMBER(B67),B67&gt;=DATE(2000,1,1),B67&lt;=DATE(2100,12,31),COUNTIFS('Счета'!$B$9:$B$18,C67)=1,COUNTIFS('Счета'!$B$9:$B$18,D67)=1,C67&lt;&gt;D67,ISNUMBER(E67),E67&gt;0),"Готово","Исправьте"))</x:f>
      </x:c>
    </x:row>
    <x:row r="68" ht="22" customHeight="1">
      <x:c r="B68" s="6"/>
      <x:c r="C68" s="24"/>
      <x:c r="D68" s="24"/>
      <x:c r="E68" s="24"/>
      <x:c r="F68" s="24"/>
      <x:c r="G68" s="2" t="str">
        <x:f>IF(COUNTA(B68:F68)=0,"",IF(AND(ISNUMBER(B68),B68&gt;=DATE(2000,1,1),B68&lt;=DATE(2100,12,31),COUNTIFS('Счета'!$B$9:$B$18,C68)=1,COUNTIFS('Счета'!$B$9:$B$18,D68)=1,C68&lt;&gt;D68,ISNUMBER(E68),E68&gt;0),"Готово","Исправьте"))</x:f>
      </x:c>
    </x:row>
    <x:row r="69" ht="22" customHeight="1">
      <x:c r="B69" s="6"/>
      <x:c r="C69" s="24"/>
      <x:c r="D69" s="24"/>
      <x:c r="E69" s="24"/>
      <x:c r="F69" s="24"/>
      <x:c r="G69" s="2" t="str">
        <x:f>IF(COUNTA(B69:F69)=0,"",IF(AND(ISNUMBER(B69),B69&gt;=DATE(2000,1,1),B69&lt;=DATE(2100,12,31),COUNTIFS('Счета'!$B$9:$B$18,C69)=1,COUNTIFS('Счета'!$B$9:$B$18,D69)=1,C69&lt;&gt;D69,ISNUMBER(E69),E69&gt;0),"Готово","Исправьте"))</x:f>
      </x:c>
    </x:row>
    <x:row r="70" ht="22" customHeight="1">
      <x:c r="B70" s="6"/>
      <x:c r="C70" s="24"/>
      <x:c r="D70" s="24"/>
      <x:c r="E70" s="24"/>
      <x:c r="F70" s="24"/>
      <x:c r="G70" s="2" t="str">
        <x:f>IF(COUNTA(B70:F70)=0,"",IF(AND(ISNUMBER(B70),B70&gt;=DATE(2000,1,1),B70&lt;=DATE(2100,12,31),COUNTIFS('Счета'!$B$9:$B$18,C70)=1,COUNTIFS('Счета'!$B$9:$B$18,D70)=1,C70&lt;&gt;D70,ISNUMBER(E70),E70&gt;0),"Готово","Исправьте"))</x:f>
      </x:c>
    </x:row>
    <x:row r="71" ht="22" customHeight="1">
      <x:c r="B71" s="6"/>
      <x:c r="C71" s="24"/>
      <x:c r="D71" s="24"/>
      <x:c r="E71" s="24"/>
      <x:c r="F71" s="24"/>
      <x:c r="G71" s="2" t="str">
        <x:f>IF(COUNTA(B71:F71)=0,"",IF(AND(ISNUMBER(B71),B71&gt;=DATE(2000,1,1),B71&lt;=DATE(2100,12,31),COUNTIFS('Счета'!$B$9:$B$18,C71)=1,COUNTIFS('Счета'!$B$9:$B$18,D71)=1,C71&lt;&gt;D71,ISNUMBER(E71),E71&gt;0),"Готово","Исправьте"))</x:f>
      </x:c>
    </x:row>
    <x:row r="72" ht="22" customHeight="1">
      <x:c r="B72" s="6"/>
      <x:c r="C72" s="24"/>
      <x:c r="D72" s="24"/>
      <x:c r="E72" s="24"/>
      <x:c r="F72" s="24"/>
      <x:c r="G72" s="2" t="str">
        <x:f>IF(COUNTA(B72:F72)=0,"",IF(AND(ISNUMBER(B72),B72&gt;=DATE(2000,1,1),B72&lt;=DATE(2100,12,31),COUNTIFS('Счета'!$B$9:$B$18,C72)=1,COUNTIFS('Счета'!$B$9:$B$18,D72)=1,C72&lt;&gt;D72,ISNUMBER(E72),E72&gt;0),"Готово","Исправьте"))</x:f>
      </x:c>
    </x:row>
    <x:row r="73" ht="22" customHeight="1">
      <x:c r="B73" s="6"/>
      <x:c r="C73" s="24"/>
      <x:c r="D73" s="24"/>
      <x:c r="E73" s="24"/>
      <x:c r="F73" s="24"/>
      <x:c r="G73" s="2" t="str">
        <x:f>IF(COUNTA(B73:F73)=0,"",IF(AND(ISNUMBER(B73),B73&gt;=DATE(2000,1,1),B73&lt;=DATE(2100,12,31),COUNTIFS('Счета'!$B$9:$B$18,C73)=1,COUNTIFS('Счета'!$B$9:$B$18,D73)=1,C73&lt;&gt;D73,ISNUMBER(E73),E73&gt;0),"Готово","Исправьте"))</x:f>
      </x:c>
    </x:row>
    <x:row r="74" ht="22" customHeight="1">
      <x:c r="B74" s="6"/>
      <x:c r="C74" s="24"/>
      <x:c r="D74" s="24"/>
      <x:c r="E74" s="24"/>
      <x:c r="F74" s="24"/>
      <x:c r="G74" s="2" t="str">
        <x:f>IF(COUNTA(B74:F74)=0,"",IF(AND(ISNUMBER(B74),B74&gt;=DATE(2000,1,1),B74&lt;=DATE(2100,12,31),COUNTIFS('Счета'!$B$9:$B$18,C74)=1,COUNTIFS('Счета'!$B$9:$B$18,D74)=1,C74&lt;&gt;D74,ISNUMBER(E74),E74&gt;0),"Готово","Исправьте"))</x:f>
      </x:c>
    </x:row>
    <x:row r="75" ht="22" customHeight="1">
      <x:c r="B75" s="6"/>
      <x:c r="C75" s="24"/>
      <x:c r="D75" s="24"/>
      <x:c r="E75" s="24"/>
      <x:c r="F75" s="24"/>
      <x:c r="G75" s="2" t="str">
        <x:f>IF(COUNTA(B75:F75)=0,"",IF(AND(ISNUMBER(B75),B75&gt;=DATE(2000,1,1),B75&lt;=DATE(2100,12,31),COUNTIFS('Счета'!$B$9:$B$18,C75)=1,COUNTIFS('Счета'!$B$9:$B$18,D75)=1,C75&lt;&gt;D75,ISNUMBER(E75),E75&gt;0),"Готово","Исправьте"))</x:f>
      </x:c>
    </x:row>
    <x:row r="76" ht="22" customHeight="1">
      <x:c r="B76" s="6"/>
      <x:c r="C76" s="24"/>
      <x:c r="D76" s="24"/>
      <x:c r="E76" s="24"/>
      <x:c r="F76" s="24"/>
      <x:c r="G76" s="2" t="str">
        <x:f>IF(COUNTA(B76:F76)=0,"",IF(AND(ISNUMBER(B76),B76&gt;=DATE(2000,1,1),B76&lt;=DATE(2100,12,31),COUNTIFS('Счета'!$B$9:$B$18,C76)=1,COUNTIFS('Счета'!$B$9:$B$18,D76)=1,C76&lt;&gt;D76,ISNUMBER(E76),E76&gt;0),"Готово","Исправьте"))</x:f>
      </x:c>
    </x:row>
    <x:row r="77" ht="22" customHeight="1">
      <x:c r="B77" s="6"/>
      <x:c r="C77" s="24"/>
      <x:c r="D77" s="24"/>
      <x:c r="E77" s="24"/>
      <x:c r="F77" s="24"/>
      <x:c r="G77" s="2" t="str">
        <x:f>IF(COUNTA(B77:F77)=0,"",IF(AND(ISNUMBER(B77),B77&gt;=DATE(2000,1,1),B77&lt;=DATE(2100,12,31),COUNTIFS('Счета'!$B$9:$B$18,C77)=1,COUNTIFS('Счета'!$B$9:$B$18,D77)=1,C77&lt;&gt;D77,ISNUMBER(E77),E77&gt;0),"Готово","Исправьте"))</x:f>
      </x:c>
    </x:row>
    <x:row r="78" ht="22" customHeight="1">
      <x:c r="B78" s="6"/>
      <x:c r="C78" s="24"/>
      <x:c r="D78" s="24"/>
      <x:c r="E78" s="24"/>
      <x:c r="F78" s="24"/>
      <x:c r="G78" s="2" t="str">
        <x:f>IF(COUNTA(B78:F78)=0,"",IF(AND(ISNUMBER(B78),B78&gt;=DATE(2000,1,1),B78&lt;=DATE(2100,12,31),COUNTIFS('Счета'!$B$9:$B$18,C78)=1,COUNTIFS('Счета'!$B$9:$B$18,D78)=1,C78&lt;&gt;D78,ISNUMBER(E78),E78&gt;0),"Готово","Исправьте"))</x:f>
      </x:c>
    </x:row>
    <x:row r="79" ht="22" customHeight="1">
      <x:c r="B79" s="6"/>
      <x:c r="C79" s="24"/>
      <x:c r="D79" s="24"/>
      <x:c r="E79" s="24"/>
      <x:c r="F79" s="24"/>
      <x:c r="G79" s="2" t="str">
        <x:f>IF(COUNTA(B79:F79)=0,"",IF(AND(ISNUMBER(B79),B79&gt;=DATE(2000,1,1),B79&lt;=DATE(2100,12,31),COUNTIFS('Счета'!$B$9:$B$18,C79)=1,COUNTIFS('Счета'!$B$9:$B$18,D79)=1,C79&lt;&gt;D79,ISNUMBER(E79),E79&gt;0),"Готово","Исправьте"))</x:f>
      </x:c>
    </x:row>
    <x:row r="80" ht="22" customHeight="1">
      <x:c r="B80" s="6"/>
      <x:c r="C80" s="24"/>
      <x:c r="D80" s="24"/>
      <x:c r="E80" s="24"/>
      <x:c r="F80" s="24"/>
      <x:c r="G80" s="2" t="str">
        <x:f>IF(COUNTA(B80:F80)=0,"",IF(AND(ISNUMBER(B80),B80&gt;=DATE(2000,1,1),B80&lt;=DATE(2100,12,31),COUNTIFS('Счета'!$B$9:$B$18,C80)=1,COUNTIFS('Счета'!$B$9:$B$18,D80)=1,C80&lt;&gt;D80,ISNUMBER(E80),E80&gt;0),"Готово","Исправьте"))</x:f>
      </x:c>
    </x:row>
    <x:row r="81" ht="22" customHeight="1">
      <x:c r="B81" s="6"/>
      <x:c r="C81" s="24"/>
      <x:c r="D81" s="24"/>
      <x:c r="E81" s="24"/>
      <x:c r="F81" s="24"/>
      <x:c r="G81" s="2" t="str">
        <x:f>IF(COUNTA(B81:F81)=0,"",IF(AND(ISNUMBER(B81),B81&gt;=DATE(2000,1,1),B81&lt;=DATE(2100,12,31),COUNTIFS('Счета'!$B$9:$B$18,C81)=1,COUNTIFS('Счета'!$B$9:$B$18,D81)=1,C81&lt;&gt;D81,ISNUMBER(E81),E81&gt;0),"Готово","Исправьте"))</x:f>
      </x:c>
    </x:row>
    <x:row r="82" ht="22" customHeight="1">
      <x:c r="B82" s="6"/>
      <x:c r="C82" s="24"/>
      <x:c r="D82" s="24"/>
      <x:c r="E82" s="24"/>
      <x:c r="F82" s="24"/>
      <x:c r="G82" s="2" t="str">
        <x:f>IF(COUNTA(B82:F82)=0,"",IF(AND(ISNUMBER(B82),B82&gt;=DATE(2000,1,1),B82&lt;=DATE(2100,12,31),COUNTIFS('Счета'!$B$9:$B$18,C82)=1,COUNTIFS('Счета'!$B$9:$B$18,D82)=1,C82&lt;&gt;D82,ISNUMBER(E82),E82&gt;0),"Готово","Исправьте"))</x:f>
      </x:c>
    </x:row>
    <x:row r="83" ht="22" customHeight="1">
      <x:c r="B83" s="6"/>
      <x:c r="C83" s="24"/>
      <x:c r="D83" s="24"/>
      <x:c r="E83" s="24"/>
      <x:c r="F83" s="24"/>
      <x:c r="G83" s="2" t="str">
        <x:f>IF(COUNTA(B83:F83)=0,"",IF(AND(ISNUMBER(B83),B83&gt;=DATE(2000,1,1),B83&lt;=DATE(2100,12,31),COUNTIFS('Счета'!$B$9:$B$18,C83)=1,COUNTIFS('Счета'!$B$9:$B$18,D83)=1,C83&lt;&gt;D83,ISNUMBER(E83),E83&gt;0),"Готово","Исправьте"))</x:f>
      </x:c>
    </x:row>
    <x:row r="84" ht="22" customHeight="1">
      <x:c r="B84" s="6"/>
      <x:c r="C84" s="24"/>
      <x:c r="D84" s="24"/>
      <x:c r="E84" s="24"/>
      <x:c r="F84" s="24"/>
      <x:c r="G84" s="2" t="str">
        <x:f>IF(COUNTA(B84:F84)=0,"",IF(AND(ISNUMBER(B84),B84&gt;=DATE(2000,1,1),B84&lt;=DATE(2100,12,31),COUNTIFS('Счета'!$B$9:$B$18,C84)=1,COUNTIFS('Счета'!$B$9:$B$18,D84)=1,C84&lt;&gt;D84,ISNUMBER(E84),E84&gt;0),"Готово","Исправьте"))</x:f>
      </x:c>
    </x:row>
    <x:row r="85" ht="22" customHeight="1">
      <x:c r="B85" s="6"/>
      <x:c r="C85" s="24"/>
      <x:c r="D85" s="24"/>
      <x:c r="E85" s="24"/>
      <x:c r="F85" s="24"/>
      <x:c r="G85" s="2" t="str">
        <x:f>IF(COUNTA(B85:F85)=0,"",IF(AND(ISNUMBER(B85),B85&gt;=DATE(2000,1,1),B85&lt;=DATE(2100,12,31),COUNTIFS('Счета'!$B$9:$B$18,C85)=1,COUNTIFS('Счета'!$B$9:$B$18,D85)=1,C85&lt;&gt;D85,ISNUMBER(E85),E85&gt;0),"Готово","Исправьте"))</x:f>
      </x:c>
    </x:row>
    <x:row r="86" ht="22" customHeight="1">
      <x:c r="B86" s="6"/>
      <x:c r="C86" s="24"/>
      <x:c r="D86" s="24"/>
      <x:c r="E86" s="24"/>
      <x:c r="F86" s="24"/>
      <x:c r="G86" s="2" t="str">
        <x:f>IF(COUNTA(B86:F86)=0,"",IF(AND(ISNUMBER(B86),B86&gt;=DATE(2000,1,1),B86&lt;=DATE(2100,12,31),COUNTIFS('Счета'!$B$9:$B$18,C86)=1,COUNTIFS('Счета'!$B$9:$B$18,D86)=1,C86&lt;&gt;D86,ISNUMBER(E86),E86&gt;0),"Готово","Исправьте"))</x:f>
      </x:c>
    </x:row>
    <x:row r="87" ht="22" customHeight="1">
      <x:c r="B87" s="6"/>
      <x:c r="C87" s="24"/>
      <x:c r="D87" s="24"/>
      <x:c r="E87" s="24"/>
      <x:c r="F87" s="24"/>
      <x:c r="G87" s="2" t="str">
        <x:f>IF(COUNTA(B87:F87)=0,"",IF(AND(ISNUMBER(B87),B87&gt;=DATE(2000,1,1),B87&lt;=DATE(2100,12,31),COUNTIFS('Счета'!$B$9:$B$18,C87)=1,COUNTIFS('Счета'!$B$9:$B$18,D87)=1,C87&lt;&gt;D87,ISNUMBER(E87),E87&gt;0),"Готово","Исправьте"))</x:f>
      </x:c>
    </x:row>
    <x:row r="88" ht="22" customHeight="1">
      <x:c r="B88" s="6"/>
      <x:c r="C88" s="24"/>
      <x:c r="D88" s="24"/>
      <x:c r="E88" s="24"/>
      <x:c r="F88" s="24"/>
      <x:c r="G88" s="2" t="str">
        <x:f>IF(COUNTA(B88:F88)=0,"",IF(AND(ISNUMBER(B88),B88&gt;=DATE(2000,1,1),B88&lt;=DATE(2100,12,31),COUNTIFS('Счета'!$B$9:$B$18,C88)=1,COUNTIFS('Счета'!$B$9:$B$18,D88)=1,C88&lt;&gt;D88,ISNUMBER(E88),E88&gt;0),"Готово","Исправьте"))</x:f>
      </x:c>
    </x:row>
    <x:row r="89" ht="22" customHeight="1">
      <x:c r="B89" s="6"/>
      <x:c r="C89" s="24"/>
      <x:c r="D89" s="24"/>
      <x:c r="E89" s="24"/>
      <x:c r="F89" s="24"/>
      <x:c r="G89" s="2" t="str">
        <x:f>IF(COUNTA(B89:F89)=0,"",IF(AND(ISNUMBER(B89),B89&gt;=DATE(2000,1,1),B89&lt;=DATE(2100,12,31),COUNTIFS('Счета'!$B$9:$B$18,C89)=1,COUNTIFS('Счета'!$B$9:$B$18,D89)=1,C89&lt;&gt;D89,ISNUMBER(E89),E89&gt;0),"Готово","Исправьте"))</x:f>
      </x:c>
    </x:row>
    <x:row r="90" ht="22" customHeight="1">
      <x:c r="B90" s="6"/>
      <x:c r="C90" s="24"/>
      <x:c r="D90" s="24"/>
      <x:c r="E90" s="24"/>
      <x:c r="F90" s="24"/>
      <x:c r="G90" s="2" t="str">
        <x:f>IF(COUNTA(B90:F90)=0,"",IF(AND(ISNUMBER(B90),B90&gt;=DATE(2000,1,1),B90&lt;=DATE(2100,12,31),COUNTIFS('Счета'!$B$9:$B$18,C90)=1,COUNTIFS('Счета'!$B$9:$B$18,D90)=1,C90&lt;&gt;D90,ISNUMBER(E90),E90&gt;0),"Готово","Исправьте"))</x:f>
      </x:c>
    </x:row>
    <x:row r="91" ht="22" customHeight="1">
      <x:c r="B91" s="6"/>
      <x:c r="C91" s="24"/>
      <x:c r="D91" s="24"/>
      <x:c r="E91" s="24"/>
      <x:c r="F91" s="24"/>
      <x:c r="G91" s="2" t="str">
        <x:f>IF(COUNTA(B91:F91)=0,"",IF(AND(ISNUMBER(B91),B91&gt;=DATE(2000,1,1),B91&lt;=DATE(2100,12,31),COUNTIFS('Счета'!$B$9:$B$18,C91)=1,COUNTIFS('Счета'!$B$9:$B$18,D91)=1,C91&lt;&gt;D91,ISNUMBER(E91),E91&gt;0),"Готово","Исправьте"))</x:f>
      </x:c>
    </x:row>
    <x:row r="92" ht="22" customHeight="1">
      <x:c r="B92" s="6"/>
      <x:c r="C92" s="24"/>
      <x:c r="D92" s="24"/>
      <x:c r="E92" s="24"/>
      <x:c r="F92" s="24"/>
      <x:c r="G92" s="2" t="str">
        <x:f>IF(COUNTA(B92:F92)=0,"",IF(AND(ISNUMBER(B92),B92&gt;=DATE(2000,1,1),B92&lt;=DATE(2100,12,31),COUNTIFS('Счета'!$B$9:$B$18,C92)=1,COUNTIFS('Счета'!$B$9:$B$18,D92)=1,C92&lt;&gt;D92,ISNUMBER(E92),E92&gt;0),"Готово","Исправьте"))</x:f>
      </x:c>
    </x:row>
    <x:row r="93" ht="22" customHeight="1">
      <x:c r="B93" s="6"/>
      <x:c r="C93" s="24"/>
      <x:c r="D93" s="24"/>
      <x:c r="E93" s="24"/>
      <x:c r="F93" s="24"/>
      <x:c r="G93" s="2" t="str">
        <x:f>IF(COUNTA(B93:F93)=0,"",IF(AND(ISNUMBER(B93),B93&gt;=DATE(2000,1,1),B93&lt;=DATE(2100,12,31),COUNTIFS('Счета'!$B$9:$B$18,C93)=1,COUNTIFS('Счета'!$B$9:$B$18,D93)=1,C93&lt;&gt;D93,ISNUMBER(E93),E93&gt;0),"Готово","Исправьте"))</x:f>
      </x:c>
    </x:row>
    <x:row r="94" ht="22" customHeight="1">
      <x:c r="B94" s="6"/>
      <x:c r="C94" s="24"/>
      <x:c r="D94" s="24"/>
      <x:c r="E94" s="24"/>
      <x:c r="F94" s="24"/>
      <x:c r="G94" s="2" t="str">
        <x:f>IF(COUNTA(B94:F94)=0,"",IF(AND(ISNUMBER(B94),B94&gt;=DATE(2000,1,1),B94&lt;=DATE(2100,12,31),COUNTIFS('Счета'!$B$9:$B$18,C94)=1,COUNTIFS('Счета'!$B$9:$B$18,D94)=1,C94&lt;&gt;D94,ISNUMBER(E94),E94&gt;0),"Готово","Исправьте"))</x:f>
      </x:c>
    </x:row>
    <x:row r="95" ht="22" customHeight="1">
      <x:c r="B95" s="6"/>
      <x:c r="C95" s="24"/>
      <x:c r="D95" s="24"/>
      <x:c r="E95" s="24"/>
      <x:c r="F95" s="24"/>
      <x:c r="G95" s="2" t="str">
        <x:f>IF(COUNTA(B95:F95)=0,"",IF(AND(ISNUMBER(B95),B95&gt;=DATE(2000,1,1),B95&lt;=DATE(2100,12,31),COUNTIFS('Счета'!$B$9:$B$18,C95)=1,COUNTIFS('Счета'!$B$9:$B$18,D95)=1,C95&lt;&gt;D95,ISNUMBER(E95),E95&gt;0),"Готово","Исправьте"))</x:f>
      </x:c>
    </x:row>
    <x:row r="96" ht="22" customHeight="1">
      <x:c r="B96" s="6"/>
      <x:c r="C96" s="24"/>
      <x:c r="D96" s="24"/>
      <x:c r="E96" s="24"/>
      <x:c r="F96" s="24"/>
      <x:c r="G96" s="2" t="str">
        <x:f>IF(COUNTA(B96:F96)=0,"",IF(AND(ISNUMBER(B96),B96&gt;=DATE(2000,1,1),B96&lt;=DATE(2100,12,31),COUNTIFS('Счета'!$B$9:$B$18,C96)=1,COUNTIFS('Счета'!$B$9:$B$18,D96)=1,C96&lt;&gt;D96,ISNUMBER(E96),E96&gt;0),"Готово","Исправьте"))</x:f>
      </x:c>
    </x:row>
    <x:row r="97" ht="22" customHeight="1">
      <x:c r="B97" s="6"/>
      <x:c r="C97" s="24"/>
      <x:c r="D97" s="24"/>
      <x:c r="E97" s="24"/>
      <x:c r="F97" s="24"/>
      <x:c r="G97" s="2" t="str">
        <x:f>IF(COUNTA(B97:F97)=0,"",IF(AND(ISNUMBER(B97),B97&gt;=DATE(2000,1,1),B97&lt;=DATE(2100,12,31),COUNTIFS('Счета'!$B$9:$B$18,C97)=1,COUNTIFS('Счета'!$B$9:$B$18,D97)=1,C97&lt;&gt;D97,ISNUMBER(E97),E97&gt;0),"Готово","Исправьте"))</x:f>
      </x:c>
    </x:row>
    <x:row r="98" ht="22" customHeight="1">
      <x:c r="B98" s="6"/>
      <x:c r="C98" s="24"/>
      <x:c r="D98" s="24"/>
      <x:c r="E98" s="24"/>
      <x:c r="F98" s="24"/>
      <x:c r="G98" s="2" t="str">
        <x:f>IF(COUNTA(B98:F98)=0,"",IF(AND(ISNUMBER(B98),B98&gt;=DATE(2000,1,1),B98&lt;=DATE(2100,12,31),COUNTIFS('Счета'!$B$9:$B$18,C98)=1,COUNTIFS('Счета'!$B$9:$B$18,D98)=1,C98&lt;&gt;D98,ISNUMBER(E98),E98&gt;0),"Готово","Исправьте"))</x:f>
      </x:c>
    </x:row>
    <x:row r="99" ht="22" customHeight="1">
      <x:c r="B99" s="6"/>
      <x:c r="C99" s="24"/>
      <x:c r="D99" s="24"/>
      <x:c r="E99" s="24"/>
      <x:c r="F99" s="24"/>
      <x:c r="G99" s="2" t="str">
        <x:f>IF(COUNTA(B99:F99)=0,"",IF(AND(ISNUMBER(B99),B99&gt;=DATE(2000,1,1),B99&lt;=DATE(2100,12,31),COUNTIFS('Счета'!$B$9:$B$18,C99)=1,COUNTIFS('Счета'!$B$9:$B$18,D99)=1,C99&lt;&gt;D99,ISNUMBER(E99),E99&gt;0),"Готово","Исправьте"))</x:f>
      </x:c>
    </x:row>
    <x:row r="100" ht="22" customHeight="1">
      <x:c r="B100" s="6"/>
      <x:c r="C100" s="24"/>
      <x:c r="D100" s="24"/>
      <x:c r="E100" s="24"/>
      <x:c r="F100" s="24"/>
      <x:c r="G100" s="2" t="str">
        <x:f>IF(COUNTA(B100:F100)=0,"",IF(AND(ISNUMBER(B100),B100&gt;=DATE(2000,1,1),B100&lt;=DATE(2100,12,31),COUNTIFS('Счета'!$B$9:$B$18,C100)=1,COUNTIFS('Счета'!$B$9:$B$18,D100)=1,C100&lt;&gt;D100,ISNUMBER(E100),E100&gt;0),"Готово","Исправьте"))</x:f>
      </x:c>
    </x:row>
    <x:row r="101" ht="22" customHeight="1">
      <x:c r="B101" s="6"/>
      <x:c r="C101" s="24"/>
      <x:c r="D101" s="24"/>
      <x:c r="E101" s="24"/>
      <x:c r="F101" s="24"/>
      <x:c r="G101" s="2" t="str">
        <x:f>IF(COUNTA(B101:F101)=0,"",IF(AND(ISNUMBER(B101),B101&gt;=DATE(2000,1,1),B101&lt;=DATE(2100,12,31),COUNTIFS('Счета'!$B$9:$B$18,C101)=1,COUNTIFS('Счета'!$B$9:$B$18,D101)=1,C101&lt;&gt;D101,ISNUMBER(E101),E101&gt;0),"Готово","Исправьте"))</x:f>
      </x:c>
    </x:row>
    <x:row r="102" ht="22" customHeight="1">
      <x:c r="B102" s="6"/>
      <x:c r="C102" s="24"/>
      <x:c r="D102" s="24"/>
      <x:c r="E102" s="24"/>
      <x:c r="F102" s="24"/>
      <x:c r="G102" s="2" t="str">
        <x:f>IF(COUNTA(B102:F102)=0,"",IF(AND(ISNUMBER(B102),B102&gt;=DATE(2000,1,1),B102&lt;=DATE(2100,12,31),COUNTIFS('Счета'!$B$9:$B$18,C102)=1,COUNTIFS('Счета'!$B$9:$B$18,D102)=1,C102&lt;&gt;D102,ISNUMBER(E102),E102&gt;0),"Готово","Исправьте"))</x:f>
      </x:c>
    </x:row>
    <x:row r="103" ht="22" customHeight="1">
      <x:c r="B103" s="6"/>
      <x:c r="C103" s="24"/>
      <x:c r="D103" s="24"/>
      <x:c r="E103" s="24"/>
      <x:c r="F103" s="24"/>
      <x:c r="G103" s="2" t="str">
        <x:f>IF(COUNTA(B103:F103)=0,"",IF(AND(ISNUMBER(B103),B103&gt;=DATE(2000,1,1),B103&lt;=DATE(2100,12,31),COUNTIFS('Счета'!$B$9:$B$18,C103)=1,COUNTIFS('Счета'!$B$9:$B$18,D103)=1,C103&lt;&gt;D103,ISNUMBER(E103),E103&gt;0),"Готово","Исправьте"))</x:f>
      </x:c>
    </x:row>
    <x:row r="104" ht="22" customHeight="1">
      <x:c r="B104" s="6"/>
      <x:c r="C104" s="24"/>
      <x:c r="D104" s="24"/>
      <x:c r="E104" s="24"/>
      <x:c r="F104" s="24"/>
      <x:c r="G104" s="2" t="str">
        <x:f>IF(COUNTA(B104:F104)=0,"",IF(AND(ISNUMBER(B104),B104&gt;=DATE(2000,1,1),B104&lt;=DATE(2100,12,31),COUNTIFS('Счета'!$B$9:$B$18,C104)=1,COUNTIFS('Счета'!$B$9:$B$18,D104)=1,C104&lt;&gt;D104,ISNUMBER(E104),E104&gt;0),"Готово","Исправьте"))</x:f>
      </x:c>
    </x:row>
    <x:row r="105" ht="22" customHeight="1">
      <x:c r="B105" s="6"/>
      <x:c r="C105" s="24"/>
      <x:c r="D105" s="24"/>
      <x:c r="E105" s="24"/>
      <x:c r="F105" s="24"/>
      <x:c r="G105" s="2" t="str">
        <x:f>IF(COUNTA(B105:F105)=0,"",IF(AND(ISNUMBER(B105),B105&gt;=DATE(2000,1,1),B105&lt;=DATE(2100,12,31),COUNTIFS('Счета'!$B$9:$B$18,C105)=1,COUNTIFS('Счета'!$B$9:$B$18,D105)=1,C105&lt;&gt;D105,ISNUMBER(E105),E105&gt;0),"Готово","Исправьте"))</x:f>
      </x:c>
    </x:row>
    <x:row r="106" ht="22" customHeight="1">
      <x:c r="B106" s="6"/>
      <x:c r="C106" s="24"/>
      <x:c r="D106" s="24"/>
      <x:c r="E106" s="24"/>
      <x:c r="F106" s="24"/>
      <x:c r="G106" s="2" t="str">
        <x:f>IF(COUNTA(B106:F106)=0,"",IF(AND(ISNUMBER(B106),B106&gt;=DATE(2000,1,1),B106&lt;=DATE(2100,12,31),COUNTIFS('Счета'!$B$9:$B$18,C106)=1,COUNTIFS('Счета'!$B$9:$B$18,D106)=1,C106&lt;&gt;D106,ISNUMBER(E106),E106&gt;0),"Готово","Исправьте"))</x:f>
      </x:c>
    </x:row>
    <x:row r="107" ht="22" customHeight="1">
      <x:c r="B107" s="6"/>
      <x:c r="C107" s="24"/>
      <x:c r="D107" s="24"/>
      <x:c r="E107" s="24"/>
      <x:c r="F107" s="24"/>
      <x:c r="G107" s="2" t="str">
        <x:f>IF(COUNTA(B107:F107)=0,"",IF(AND(ISNUMBER(B107),B107&gt;=DATE(2000,1,1),B107&lt;=DATE(2100,12,31),COUNTIFS('Счета'!$B$9:$B$18,C107)=1,COUNTIFS('Счета'!$B$9:$B$18,D107)=1,C107&lt;&gt;D107,ISNUMBER(E107),E107&gt;0),"Готово","Исправьте"))</x:f>
      </x:c>
    </x:row>
    <x:row r="108" ht="22" customHeight="1">
      <x:c r="B108" s="6"/>
      <x:c r="C108" s="24"/>
      <x:c r="D108" s="24"/>
      <x:c r="E108" s="24"/>
      <x:c r="F108" s="24"/>
      <x:c r="G108" s="2" t="str">
        <x:f>IF(COUNTA(B108:F108)=0,"",IF(AND(ISNUMBER(B108),B108&gt;=DATE(2000,1,1),B108&lt;=DATE(2100,12,31),COUNTIFS('Счета'!$B$9:$B$18,C108)=1,COUNTIFS('Счета'!$B$9:$B$18,D108)=1,C108&lt;&gt;D108,ISNUMBER(E108),E108&gt;0),"Готово","Исправьте"))</x:f>
      </x:c>
    </x:row>
    <x:row r="109" ht="22" customHeight="1">
      <x:c r="B109" s="6"/>
      <x:c r="C109" s="24"/>
      <x:c r="D109" s="24"/>
      <x:c r="E109" s="24"/>
      <x:c r="F109" s="24"/>
      <x:c r="G109" s="2" t="str">
        <x:f>IF(COUNTA(B109:F109)=0,"",IF(AND(ISNUMBER(B109),B109&gt;=DATE(2000,1,1),B109&lt;=DATE(2100,12,31),COUNTIFS('Счета'!$B$9:$B$18,C109)=1,COUNTIFS('Счета'!$B$9:$B$18,D109)=1,C109&lt;&gt;D109,ISNUMBER(E109),E109&gt;0),"Готово","Исправьте"))</x:f>
      </x:c>
    </x:row>
    <x:row r="110" ht="22" customHeight="1">
      <x:c r="B110" s="6"/>
      <x:c r="C110" s="24"/>
      <x:c r="D110" s="24"/>
      <x:c r="E110" s="24"/>
      <x:c r="F110" s="24"/>
      <x:c r="G110" s="2" t="str">
        <x:f>IF(COUNTA(B110:F110)=0,"",IF(AND(ISNUMBER(B110),B110&gt;=DATE(2000,1,1),B110&lt;=DATE(2100,12,31),COUNTIFS('Счета'!$B$9:$B$18,C110)=1,COUNTIFS('Счета'!$B$9:$B$18,D110)=1,C110&lt;&gt;D110,ISNUMBER(E110),E110&gt;0),"Готово","Исправьте"))</x:f>
      </x:c>
    </x:row>
    <x:row r="111" ht="22" customHeight="1">
      <x:c r="B111" s="6"/>
      <x:c r="C111" s="24"/>
      <x:c r="D111" s="24"/>
      <x:c r="E111" s="24"/>
      <x:c r="F111" s="24"/>
      <x:c r="G111" s="2" t="str">
        <x:f>IF(COUNTA(B111:F111)=0,"",IF(AND(ISNUMBER(B111),B111&gt;=DATE(2000,1,1),B111&lt;=DATE(2100,12,31),COUNTIFS('Счета'!$B$9:$B$18,C111)=1,COUNTIFS('Счета'!$B$9:$B$18,D111)=1,C111&lt;&gt;D111,ISNUMBER(E111),E111&gt;0),"Готово","Исправьте"))</x:f>
      </x:c>
    </x:row>
    <x:row r="112" ht="22" customHeight="1">
      <x:c r="B112" s="6"/>
      <x:c r="C112" s="24"/>
      <x:c r="D112" s="24"/>
      <x:c r="E112" s="24"/>
      <x:c r="F112" s="24"/>
      <x:c r="G112" s="2" t="str">
        <x:f>IF(COUNTA(B112:F112)=0,"",IF(AND(ISNUMBER(B112),B112&gt;=DATE(2000,1,1),B112&lt;=DATE(2100,12,31),COUNTIFS('Счета'!$B$9:$B$18,C112)=1,COUNTIFS('Счета'!$B$9:$B$18,D112)=1,C112&lt;&gt;D112,ISNUMBER(E112),E112&gt;0),"Готово","Исправьте"))</x:f>
      </x:c>
    </x:row>
    <x:row r="113" ht="22" customHeight="1">
      <x:c r="B113" s="6"/>
      <x:c r="C113" s="24"/>
      <x:c r="D113" s="24"/>
      <x:c r="E113" s="24"/>
      <x:c r="F113" s="24"/>
      <x:c r="G113" s="2" t="str">
        <x:f>IF(COUNTA(B113:F113)=0,"",IF(AND(ISNUMBER(B113),B113&gt;=DATE(2000,1,1),B113&lt;=DATE(2100,12,31),COUNTIFS('Счета'!$B$9:$B$18,C113)=1,COUNTIFS('Счета'!$B$9:$B$18,D113)=1,C113&lt;&gt;D113,ISNUMBER(E113),E113&gt;0),"Готово","Исправьте"))</x:f>
      </x:c>
    </x:row>
    <x:row r="114" ht="22" customHeight="1">
      <x:c r="B114" s="6"/>
      <x:c r="C114" s="24"/>
      <x:c r="D114" s="24"/>
      <x:c r="E114" s="24"/>
      <x:c r="F114" s="24"/>
      <x:c r="G114" s="2" t="str">
        <x:f>IF(COUNTA(B114:F114)=0,"",IF(AND(ISNUMBER(B114),B114&gt;=DATE(2000,1,1),B114&lt;=DATE(2100,12,31),COUNTIFS('Счета'!$B$9:$B$18,C114)=1,COUNTIFS('Счета'!$B$9:$B$18,D114)=1,C114&lt;&gt;D114,ISNUMBER(E114),E114&gt;0),"Готово","Исправьте"))</x:f>
      </x:c>
    </x:row>
    <x:row r="115" ht="22" customHeight="1">
      <x:c r="B115" s="6"/>
      <x:c r="C115" s="24"/>
      <x:c r="D115" s="24"/>
      <x:c r="E115" s="24"/>
      <x:c r="F115" s="24"/>
      <x:c r="G115" s="2" t="str">
        <x:f>IF(COUNTA(B115:F115)=0,"",IF(AND(ISNUMBER(B115),B115&gt;=DATE(2000,1,1),B115&lt;=DATE(2100,12,31),COUNTIFS('Счета'!$B$9:$B$18,C115)=1,COUNTIFS('Счета'!$B$9:$B$18,D115)=1,C115&lt;&gt;D115,ISNUMBER(E115),E115&gt;0),"Готово","Исправьте"))</x:f>
      </x:c>
    </x:row>
    <x:row r="116" ht="22" customHeight="1">
      <x:c r="B116" s="6"/>
      <x:c r="C116" s="24"/>
      <x:c r="D116" s="24"/>
      <x:c r="E116" s="24"/>
      <x:c r="F116" s="24"/>
      <x:c r="G116" s="2" t="str">
        <x:f>IF(COUNTA(B116:F116)=0,"",IF(AND(ISNUMBER(B116),B116&gt;=DATE(2000,1,1),B116&lt;=DATE(2100,12,31),COUNTIFS('Счета'!$B$9:$B$18,C116)=1,COUNTIFS('Счета'!$B$9:$B$18,D116)=1,C116&lt;&gt;D116,ISNUMBER(E116),E116&gt;0),"Готово","Исправьте"))</x:f>
      </x:c>
    </x:row>
    <x:row r="117" ht="22" customHeight="1">
      <x:c r="B117" s="6"/>
      <x:c r="C117" s="24"/>
      <x:c r="D117" s="24"/>
      <x:c r="E117" s="24"/>
      <x:c r="F117" s="24"/>
      <x:c r="G117" s="2" t="str">
        <x:f>IF(COUNTA(B117:F117)=0,"",IF(AND(ISNUMBER(B117),B117&gt;=DATE(2000,1,1),B117&lt;=DATE(2100,12,31),COUNTIFS('Счета'!$B$9:$B$18,C117)=1,COUNTIFS('Счета'!$B$9:$B$18,D117)=1,C117&lt;&gt;D117,ISNUMBER(E117),E117&gt;0),"Готово","Исправьте"))</x:f>
      </x:c>
    </x:row>
    <x:row r="118" ht="22" customHeight="1">
      <x:c r="B118" s="6"/>
      <x:c r="C118" s="24"/>
      <x:c r="D118" s="24"/>
      <x:c r="E118" s="24"/>
      <x:c r="F118" s="24"/>
      <x:c r="G118" s="2" t="str">
        <x:f>IF(COUNTA(B118:F118)=0,"",IF(AND(ISNUMBER(B118),B118&gt;=DATE(2000,1,1),B118&lt;=DATE(2100,12,31),COUNTIFS('Счета'!$B$9:$B$18,C118)=1,COUNTIFS('Счета'!$B$9:$B$18,D118)=1,C118&lt;&gt;D118,ISNUMBER(E118),E118&gt;0),"Готово","Исправьте"))</x:f>
      </x:c>
    </x:row>
    <x:row r="119" ht="22" customHeight="1">
      <x:c r="B119" s="6"/>
      <x:c r="C119" s="24"/>
      <x:c r="D119" s="24"/>
      <x:c r="E119" s="24"/>
      <x:c r="F119" s="24"/>
      <x:c r="G119" s="2" t="str">
        <x:f>IF(COUNTA(B119:F119)=0,"",IF(AND(ISNUMBER(B119),B119&gt;=DATE(2000,1,1),B119&lt;=DATE(2100,12,31),COUNTIFS('Счета'!$B$9:$B$18,C119)=1,COUNTIFS('Счета'!$B$9:$B$18,D119)=1,C119&lt;&gt;D119,ISNUMBER(E119),E119&gt;0),"Готово","Исправьте"))</x:f>
      </x:c>
    </x:row>
    <x:row r="120" ht="22" customHeight="1">
      <x:c r="B120" s="6"/>
      <x:c r="C120" s="24"/>
      <x:c r="D120" s="24"/>
      <x:c r="E120" s="24"/>
      <x:c r="F120" s="24"/>
      <x:c r="G120" s="2" t="str">
        <x:f>IF(COUNTA(B120:F120)=0,"",IF(AND(ISNUMBER(B120),B120&gt;=DATE(2000,1,1),B120&lt;=DATE(2100,12,31),COUNTIFS('Счета'!$B$9:$B$18,C120)=1,COUNTIFS('Счета'!$B$9:$B$18,D120)=1,C120&lt;&gt;D120,ISNUMBER(E120),E120&gt;0),"Готово","Исправьте"))</x:f>
      </x:c>
    </x:row>
    <x:row r="121" ht="22" customHeight="1">
      <x:c r="B121" s="6"/>
      <x:c r="C121" s="24"/>
      <x:c r="D121" s="24"/>
      <x:c r="E121" s="24"/>
      <x:c r="F121" s="24"/>
      <x:c r="G121" s="2" t="str">
        <x:f>IF(COUNTA(B121:F121)=0,"",IF(AND(ISNUMBER(B121),B121&gt;=DATE(2000,1,1),B121&lt;=DATE(2100,12,31),COUNTIFS('Счета'!$B$9:$B$18,C121)=1,COUNTIFS('Счета'!$B$9:$B$18,D121)=1,C121&lt;&gt;D121,ISNUMBER(E121),E121&gt;0),"Готово","Исправьте"))</x:f>
      </x:c>
    </x:row>
    <x:row r="122" ht="22" customHeight="1">
      <x:c r="B122" s="6"/>
      <x:c r="C122" s="24"/>
      <x:c r="D122" s="24"/>
      <x:c r="E122" s="24"/>
      <x:c r="F122" s="24"/>
      <x:c r="G122" s="2" t="str">
        <x:f>IF(COUNTA(B122:F122)=0,"",IF(AND(ISNUMBER(B122),B122&gt;=DATE(2000,1,1),B122&lt;=DATE(2100,12,31),COUNTIFS('Счета'!$B$9:$B$18,C122)=1,COUNTIFS('Счета'!$B$9:$B$18,D122)=1,C122&lt;&gt;D122,ISNUMBER(E122),E122&gt;0),"Готово","Исправьте"))</x:f>
      </x:c>
    </x:row>
    <x:row r="123" ht="22" customHeight="1">
      <x:c r="B123" s="6"/>
      <x:c r="C123" s="24"/>
      <x:c r="D123" s="24"/>
      <x:c r="E123" s="24"/>
      <x:c r="F123" s="24"/>
      <x:c r="G123" s="2" t="str">
        <x:f>IF(COUNTA(B123:F123)=0,"",IF(AND(ISNUMBER(B123),B123&gt;=DATE(2000,1,1),B123&lt;=DATE(2100,12,31),COUNTIFS('Счета'!$B$9:$B$18,C123)=1,COUNTIFS('Счета'!$B$9:$B$18,D123)=1,C123&lt;&gt;D123,ISNUMBER(E123),E123&gt;0),"Готово","Исправьте"))</x:f>
      </x:c>
    </x:row>
    <x:row r="124" ht="22" customHeight="1">
      <x:c r="B124" s="6"/>
      <x:c r="C124" s="24"/>
      <x:c r="D124" s="24"/>
      <x:c r="E124" s="24"/>
      <x:c r="F124" s="24"/>
      <x:c r="G124" s="2" t="str">
        <x:f>IF(COUNTA(B124:F124)=0,"",IF(AND(ISNUMBER(B124),B124&gt;=DATE(2000,1,1),B124&lt;=DATE(2100,12,31),COUNTIFS('Счета'!$B$9:$B$18,C124)=1,COUNTIFS('Счета'!$B$9:$B$18,D124)=1,C124&lt;&gt;D124,ISNUMBER(E124),E124&gt;0),"Готово","Исправьте"))</x:f>
      </x:c>
    </x:row>
    <x:row r="125" ht="22" customHeight="1">
      <x:c r="B125" s="6"/>
      <x:c r="C125" s="24"/>
      <x:c r="D125" s="24"/>
      <x:c r="E125" s="24"/>
      <x:c r="F125" s="24"/>
      <x:c r="G125" s="2" t="str">
        <x:f>IF(COUNTA(B125:F125)=0,"",IF(AND(ISNUMBER(B125),B125&gt;=DATE(2000,1,1),B125&lt;=DATE(2100,12,31),COUNTIFS('Счета'!$B$9:$B$18,C125)=1,COUNTIFS('Счета'!$B$9:$B$18,D125)=1,C125&lt;&gt;D125,ISNUMBER(E125),E125&gt;0),"Готово","Исправьте"))</x:f>
      </x:c>
    </x:row>
    <x:row r="126" ht="22" customHeight="1">
      <x:c r="B126" s="6"/>
      <x:c r="C126" s="24"/>
      <x:c r="D126" s="24"/>
      <x:c r="E126" s="24"/>
      <x:c r="F126" s="24"/>
      <x:c r="G126" s="2" t="str">
        <x:f>IF(COUNTA(B126:F126)=0,"",IF(AND(ISNUMBER(B126),B126&gt;=DATE(2000,1,1),B126&lt;=DATE(2100,12,31),COUNTIFS('Счета'!$B$9:$B$18,C126)=1,COUNTIFS('Счета'!$B$9:$B$18,D126)=1,C126&lt;&gt;D126,ISNUMBER(E126),E126&gt;0),"Готово","Исправьте"))</x:f>
      </x:c>
    </x:row>
    <x:row r="127" ht="22" customHeight="1">
      <x:c r="B127" s="6"/>
      <x:c r="C127" s="24"/>
      <x:c r="D127" s="24"/>
      <x:c r="E127" s="24"/>
      <x:c r="F127" s="24"/>
      <x:c r="G127" s="2" t="str">
        <x:f>IF(COUNTA(B127:F127)=0,"",IF(AND(ISNUMBER(B127),B127&gt;=DATE(2000,1,1),B127&lt;=DATE(2100,12,31),COUNTIFS('Счета'!$B$9:$B$18,C127)=1,COUNTIFS('Счета'!$B$9:$B$18,D127)=1,C127&lt;&gt;D127,ISNUMBER(E127),E127&gt;0),"Готово","Исправьте"))</x:f>
      </x:c>
    </x:row>
    <x:row r="128" ht="22" customHeight="1">
      <x:c r="B128" s="6"/>
      <x:c r="C128" s="24"/>
      <x:c r="D128" s="24"/>
      <x:c r="E128" s="24"/>
      <x:c r="F128" s="24"/>
      <x:c r="G128" s="2" t="str">
        <x:f>IF(COUNTA(B128:F128)=0,"",IF(AND(ISNUMBER(B128),B128&gt;=DATE(2000,1,1),B128&lt;=DATE(2100,12,31),COUNTIFS('Счета'!$B$9:$B$18,C128)=1,COUNTIFS('Счета'!$B$9:$B$18,D128)=1,C128&lt;&gt;D128,ISNUMBER(E128),E128&gt;0),"Готово","Исправьте"))</x:f>
      </x:c>
    </x:row>
    <x:row r="129" ht="22" customHeight="1">
      <x:c r="B129" s="6"/>
      <x:c r="C129" s="24"/>
      <x:c r="D129" s="24"/>
      <x:c r="E129" s="24"/>
      <x:c r="F129" s="24"/>
      <x:c r="G129" s="2" t="str">
        <x:f>IF(COUNTA(B129:F129)=0,"",IF(AND(ISNUMBER(B129),B129&gt;=DATE(2000,1,1),B129&lt;=DATE(2100,12,31),COUNTIFS('Счета'!$B$9:$B$18,C129)=1,COUNTIFS('Счета'!$B$9:$B$18,D129)=1,C129&lt;&gt;D129,ISNUMBER(E129),E129&gt;0),"Готово","Исправьте"))</x:f>
      </x:c>
    </x:row>
    <x:row r="130" ht="22" customHeight="1">
      <x:c r="B130" s="6"/>
      <x:c r="C130" s="24"/>
      <x:c r="D130" s="24"/>
      <x:c r="E130" s="24"/>
      <x:c r="F130" s="24"/>
      <x:c r="G130" s="2" t="str">
        <x:f>IF(COUNTA(B130:F130)=0,"",IF(AND(ISNUMBER(B130),B130&gt;=DATE(2000,1,1),B130&lt;=DATE(2100,12,31),COUNTIFS('Счета'!$B$9:$B$18,C130)=1,COUNTIFS('Счета'!$B$9:$B$18,D130)=1,C130&lt;&gt;D130,ISNUMBER(E130),E130&gt;0),"Готово","Исправьте"))</x:f>
      </x:c>
    </x:row>
    <x:row r="131" ht="22" customHeight="1">
      <x:c r="B131" s="6"/>
      <x:c r="C131" s="24"/>
      <x:c r="D131" s="24"/>
      <x:c r="E131" s="24"/>
      <x:c r="F131" s="24"/>
      <x:c r="G131" s="2" t="str">
        <x:f>IF(COUNTA(B131:F131)=0,"",IF(AND(ISNUMBER(B131),B131&gt;=DATE(2000,1,1),B131&lt;=DATE(2100,12,31),COUNTIFS('Счета'!$B$9:$B$18,C131)=1,COUNTIFS('Счета'!$B$9:$B$18,D131)=1,C131&lt;&gt;D131,ISNUMBER(E131),E131&gt;0),"Готово","Исправьте"))</x:f>
      </x:c>
    </x:row>
    <x:row r="132" ht="22" customHeight="1">
      <x:c r="B132" s="6"/>
      <x:c r="C132" s="24"/>
      <x:c r="D132" s="24"/>
      <x:c r="E132" s="24"/>
      <x:c r="F132" s="24"/>
      <x:c r="G132" s="2" t="str">
        <x:f>IF(COUNTA(B132:F132)=0,"",IF(AND(ISNUMBER(B132),B132&gt;=DATE(2000,1,1),B132&lt;=DATE(2100,12,31),COUNTIFS('Счета'!$B$9:$B$18,C132)=1,COUNTIFS('Счета'!$B$9:$B$18,D132)=1,C132&lt;&gt;D132,ISNUMBER(E132),E132&gt;0),"Готово","Исправьте"))</x:f>
      </x:c>
    </x:row>
    <x:row r="133" ht="22" customHeight="1">
      <x:c r="B133" s="6"/>
      <x:c r="C133" s="24"/>
      <x:c r="D133" s="24"/>
      <x:c r="E133" s="24"/>
      <x:c r="F133" s="24"/>
      <x:c r="G133" s="2" t="str">
        <x:f>IF(COUNTA(B133:F133)=0,"",IF(AND(ISNUMBER(B133),B133&gt;=DATE(2000,1,1),B133&lt;=DATE(2100,12,31),COUNTIFS('Счета'!$B$9:$B$18,C133)=1,COUNTIFS('Счета'!$B$9:$B$18,D133)=1,C133&lt;&gt;D133,ISNUMBER(E133),E133&gt;0),"Готово","Исправьте"))</x:f>
      </x:c>
    </x:row>
    <x:row r="134" ht="22" customHeight="1">
      <x:c r="B134" s="6"/>
      <x:c r="C134" s="24"/>
      <x:c r="D134" s="24"/>
      <x:c r="E134" s="24"/>
      <x:c r="F134" s="24"/>
      <x:c r="G134" s="2" t="str">
        <x:f>IF(COUNTA(B134:F134)=0,"",IF(AND(ISNUMBER(B134),B134&gt;=DATE(2000,1,1),B134&lt;=DATE(2100,12,31),COUNTIFS('Счета'!$B$9:$B$18,C134)=1,COUNTIFS('Счета'!$B$9:$B$18,D134)=1,C134&lt;&gt;D134,ISNUMBER(E134),E134&gt;0),"Готово","Исправьте"))</x:f>
      </x:c>
    </x:row>
    <x:row r="135" ht="22" customHeight="1">
      <x:c r="B135" s="6"/>
      <x:c r="C135" s="24"/>
      <x:c r="D135" s="24"/>
      <x:c r="E135" s="24"/>
      <x:c r="F135" s="24"/>
      <x:c r="G135" s="2" t="str">
        <x:f>IF(COUNTA(B135:F135)=0,"",IF(AND(ISNUMBER(B135),B135&gt;=DATE(2000,1,1),B135&lt;=DATE(2100,12,31),COUNTIFS('Счета'!$B$9:$B$18,C135)=1,COUNTIFS('Счета'!$B$9:$B$18,D135)=1,C135&lt;&gt;D135,ISNUMBER(E135),E135&gt;0),"Готово","Исправьте"))</x:f>
      </x:c>
    </x:row>
    <x:row r="136" ht="22" customHeight="1">
      <x:c r="B136" s="6"/>
      <x:c r="C136" s="24"/>
      <x:c r="D136" s="24"/>
      <x:c r="E136" s="24"/>
      <x:c r="F136" s="24"/>
      <x:c r="G136" s="2" t="str">
        <x:f>IF(COUNTA(B136:F136)=0,"",IF(AND(ISNUMBER(B136),B136&gt;=DATE(2000,1,1),B136&lt;=DATE(2100,12,31),COUNTIFS('Счета'!$B$9:$B$18,C136)=1,COUNTIFS('Счета'!$B$9:$B$18,D136)=1,C136&lt;&gt;D136,ISNUMBER(E136),E136&gt;0),"Готово","Исправьте"))</x:f>
      </x:c>
    </x:row>
    <x:row r="137" ht="22" customHeight="1">
      <x:c r="B137" s="6"/>
      <x:c r="C137" s="24"/>
      <x:c r="D137" s="24"/>
      <x:c r="E137" s="24"/>
      <x:c r="F137" s="24"/>
      <x:c r="G137" s="2" t="str">
        <x:f>IF(COUNTA(B137:F137)=0,"",IF(AND(ISNUMBER(B137),B137&gt;=DATE(2000,1,1),B137&lt;=DATE(2100,12,31),COUNTIFS('Счета'!$B$9:$B$18,C137)=1,COUNTIFS('Счета'!$B$9:$B$18,D137)=1,C137&lt;&gt;D137,ISNUMBER(E137),E137&gt;0),"Готово","Исправьте"))</x:f>
      </x:c>
    </x:row>
    <x:row r="138" ht="22" customHeight="1">
      <x:c r="B138" s="6"/>
      <x:c r="C138" s="24"/>
      <x:c r="D138" s="24"/>
      <x:c r="E138" s="24"/>
      <x:c r="F138" s="24"/>
      <x:c r="G138" s="2" t="str">
        <x:f>IF(COUNTA(B138:F138)=0,"",IF(AND(ISNUMBER(B138),B138&gt;=DATE(2000,1,1),B138&lt;=DATE(2100,12,31),COUNTIFS('Счета'!$B$9:$B$18,C138)=1,COUNTIFS('Счета'!$B$9:$B$18,D138)=1,C138&lt;&gt;D138,ISNUMBER(E138),E138&gt;0),"Готово","Исправьте"))</x:f>
      </x:c>
    </x:row>
    <x:row r="139" ht="22" customHeight="1">
      <x:c r="B139" s="6"/>
      <x:c r="C139" s="24"/>
      <x:c r="D139" s="24"/>
      <x:c r="E139" s="24"/>
      <x:c r="F139" s="24"/>
      <x:c r="G139" s="2" t="str">
        <x:f>IF(COUNTA(B139:F139)=0,"",IF(AND(ISNUMBER(B139),B139&gt;=DATE(2000,1,1),B139&lt;=DATE(2100,12,31),COUNTIFS('Счета'!$B$9:$B$18,C139)=1,COUNTIFS('Счета'!$B$9:$B$18,D139)=1,C139&lt;&gt;D139,ISNUMBER(E139),E139&gt;0),"Готово","Исправьте"))</x:f>
      </x:c>
    </x:row>
    <x:row r="140" ht="22" customHeight="1">
      <x:c r="B140" s="6"/>
      <x:c r="C140" s="24"/>
      <x:c r="D140" s="24"/>
      <x:c r="E140" s="24"/>
      <x:c r="F140" s="24"/>
      <x:c r="G140" s="2" t="str">
        <x:f>IF(COUNTA(B140:F140)=0,"",IF(AND(ISNUMBER(B140),B140&gt;=DATE(2000,1,1),B140&lt;=DATE(2100,12,31),COUNTIFS('Счета'!$B$9:$B$18,C140)=1,COUNTIFS('Счета'!$B$9:$B$18,D140)=1,C140&lt;&gt;D140,ISNUMBER(E140),E140&gt;0),"Готово","Исправьте"))</x:f>
      </x:c>
    </x:row>
    <x:row r="141" ht="22" customHeight="1">
      <x:c r="B141" s="6"/>
      <x:c r="C141" s="24"/>
      <x:c r="D141" s="24"/>
      <x:c r="E141" s="24"/>
      <x:c r="F141" s="24"/>
      <x:c r="G141" s="2" t="str">
        <x:f>IF(COUNTA(B141:F141)=0,"",IF(AND(ISNUMBER(B141),B141&gt;=DATE(2000,1,1),B141&lt;=DATE(2100,12,31),COUNTIFS('Счета'!$B$9:$B$18,C141)=1,COUNTIFS('Счета'!$B$9:$B$18,D141)=1,C141&lt;&gt;D141,ISNUMBER(E141),E141&gt;0),"Готово","Исправьте"))</x:f>
      </x:c>
    </x:row>
    <x:row r="142" ht="22" customHeight="1">
      <x:c r="B142" s="6"/>
      <x:c r="C142" s="24"/>
      <x:c r="D142" s="24"/>
      <x:c r="E142" s="24"/>
      <x:c r="F142" s="24"/>
      <x:c r="G142" s="2" t="str">
        <x:f>IF(COUNTA(B142:F142)=0,"",IF(AND(ISNUMBER(B142),B142&gt;=DATE(2000,1,1),B142&lt;=DATE(2100,12,31),COUNTIFS('Счета'!$B$9:$B$18,C142)=1,COUNTIFS('Счета'!$B$9:$B$18,D142)=1,C142&lt;&gt;D142,ISNUMBER(E142),E142&gt;0),"Готово","Исправьте"))</x:f>
      </x:c>
    </x:row>
    <x:row r="143" ht="22" customHeight="1">
      <x:c r="B143" s="6"/>
      <x:c r="C143" s="24"/>
      <x:c r="D143" s="24"/>
      <x:c r="E143" s="24"/>
      <x:c r="F143" s="24"/>
      <x:c r="G143" s="2" t="str">
        <x:f>IF(COUNTA(B143:F143)=0,"",IF(AND(ISNUMBER(B143),B143&gt;=DATE(2000,1,1),B143&lt;=DATE(2100,12,31),COUNTIFS('Счета'!$B$9:$B$18,C143)=1,COUNTIFS('Счета'!$B$9:$B$18,D143)=1,C143&lt;&gt;D143,ISNUMBER(E143),E143&gt;0),"Готово","Исправьте"))</x:f>
      </x:c>
    </x:row>
    <x:row r="144" ht="22" customHeight="1">
      <x:c r="B144" s="6"/>
      <x:c r="C144" s="24"/>
      <x:c r="D144" s="24"/>
      <x:c r="E144" s="24"/>
      <x:c r="F144" s="24"/>
      <x:c r="G144" s="2" t="str">
        <x:f>IF(COUNTA(B144:F144)=0,"",IF(AND(ISNUMBER(B144),B144&gt;=DATE(2000,1,1),B144&lt;=DATE(2100,12,31),COUNTIFS('Счета'!$B$9:$B$18,C144)=1,COUNTIFS('Счета'!$B$9:$B$18,D144)=1,C144&lt;&gt;D144,ISNUMBER(E144),E144&gt;0),"Готово","Исправьте"))</x:f>
      </x:c>
    </x:row>
    <x:row r="145" ht="22" customHeight="1">
      <x:c r="B145" s="6"/>
      <x:c r="C145" s="24"/>
      <x:c r="D145" s="24"/>
      <x:c r="E145" s="24"/>
      <x:c r="F145" s="24"/>
      <x:c r="G145" s="2" t="str">
        <x:f>IF(COUNTA(B145:F145)=0,"",IF(AND(ISNUMBER(B145),B145&gt;=DATE(2000,1,1),B145&lt;=DATE(2100,12,31),COUNTIFS('Счета'!$B$9:$B$18,C145)=1,COUNTIFS('Счета'!$B$9:$B$18,D145)=1,C145&lt;&gt;D145,ISNUMBER(E145),E145&gt;0),"Готово","Исправьте"))</x:f>
      </x:c>
    </x:row>
    <x:row r="146" ht="22" customHeight="1">
      <x:c r="B146" s="6"/>
      <x:c r="C146" s="24"/>
      <x:c r="D146" s="24"/>
      <x:c r="E146" s="24"/>
      <x:c r="F146" s="24"/>
      <x:c r="G146" s="2" t="str">
        <x:f>IF(COUNTA(B146:F146)=0,"",IF(AND(ISNUMBER(B146),B146&gt;=DATE(2000,1,1),B146&lt;=DATE(2100,12,31),COUNTIFS('Счета'!$B$9:$B$18,C146)=1,COUNTIFS('Счета'!$B$9:$B$18,D146)=1,C146&lt;&gt;D146,ISNUMBER(E146),E146&gt;0),"Готово","Исправьте"))</x:f>
      </x:c>
    </x:row>
    <x:row r="147" ht="22" customHeight="1">
      <x:c r="B147" s="6"/>
      <x:c r="C147" s="24"/>
      <x:c r="D147" s="24"/>
      <x:c r="E147" s="24"/>
      <x:c r="F147" s="24"/>
      <x:c r="G147" s="2" t="str">
        <x:f>IF(COUNTA(B147:F147)=0,"",IF(AND(ISNUMBER(B147),B147&gt;=DATE(2000,1,1),B147&lt;=DATE(2100,12,31),COUNTIFS('Счета'!$B$9:$B$18,C147)=1,COUNTIFS('Счета'!$B$9:$B$18,D147)=1,C147&lt;&gt;D147,ISNUMBER(E147),E147&gt;0),"Готово","Исправьте"))</x:f>
      </x:c>
    </x:row>
    <x:row r="148" ht="22" customHeight="1">
      <x:c r="B148" s="6"/>
      <x:c r="C148" s="24"/>
      <x:c r="D148" s="24"/>
      <x:c r="E148" s="24"/>
      <x:c r="F148" s="24"/>
      <x:c r="G148" s="2" t="str">
        <x:f>IF(COUNTA(B148:F148)=0,"",IF(AND(ISNUMBER(B148),B148&gt;=DATE(2000,1,1),B148&lt;=DATE(2100,12,31),COUNTIFS('Счета'!$B$9:$B$18,C148)=1,COUNTIFS('Счета'!$B$9:$B$18,D148)=1,C148&lt;&gt;D148,ISNUMBER(E148),E148&gt;0),"Готово","Исправьте"))</x:f>
      </x:c>
    </x:row>
    <x:row r="149" ht="22" customHeight="1">
      <x:c r="B149" s="6"/>
      <x:c r="C149" s="24"/>
      <x:c r="D149" s="24"/>
      <x:c r="E149" s="24"/>
      <x:c r="F149" s="24"/>
      <x:c r="G149" s="2" t="str">
        <x:f>IF(COUNTA(B149:F149)=0,"",IF(AND(ISNUMBER(B149),B149&gt;=DATE(2000,1,1),B149&lt;=DATE(2100,12,31),COUNTIFS('Счета'!$B$9:$B$18,C149)=1,COUNTIFS('Счета'!$B$9:$B$18,D149)=1,C149&lt;&gt;D149,ISNUMBER(E149),E149&gt;0),"Готово","Исправьте"))</x:f>
      </x:c>
    </x:row>
    <x:row r="150" ht="22" customHeight="1">
      <x:c r="B150" s="6"/>
      <x:c r="C150" s="24"/>
      <x:c r="D150" s="24"/>
      <x:c r="E150" s="24"/>
      <x:c r="F150" s="24"/>
      <x:c r="G150" s="2" t="str">
        <x:f>IF(COUNTA(B150:F150)=0,"",IF(AND(ISNUMBER(B150),B150&gt;=DATE(2000,1,1),B150&lt;=DATE(2100,12,31),COUNTIFS('Счета'!$B$9:$B$18,C150)=1,COUNTIFS('Счета'!$B$9:$B$18,D150)=1,C150&lt;&gt;D150,ISNUMBER(E150),E150&gt;0),"Готово","Исправьте"))</x:f>
      </x:c>
    </x:row>
    <x:row r="151" ht="22" customHeight="1">
      <x:c r="B151" s="6"/>
      <x:c r="C151" s="24"/>
      <x:c r="D151" s="24"/>
      <x:c r="E151" s="24"/>
      <x:c r="F151" s="24"/>
      <x:c r="G151" s="2" t="str">
        <x:f>IF(COUNTA(B151:F151)=0,"",IF(AND(ISNUMBER(B151),B151&gt;=DATE(2000,1,1),B151&lt;=DATE(2100,12,31),COUNTIFS('Счета'!$B$9:$B$18,C151)=1,COUNTIFS('Счета'!$B$9:$B$18,D151)=1,C151&lt;&gt;D151,ISNUMBER(E151),E151&gt;0),"Готово","Исправьте"))</x:f>
      </x:c>
    </x:row>
    <x:row r="152" ht="22" customHeight="1">
      <x:c r="B152" s="6"/>
      <x:c r="C152" s="24"/>
      <x:c r="D152" s="24"/>
      <x:c r="E152" s="24"/>
      <x:c r="F152" s="24"/>
      <x:c r="G152" s="2" t="str">
        <x:f>IF(COUNTA(B152:F152)=0,"",IF(AND(ISNUMBER(B152),B152&gt;=DATE(2000,1,1),B152&lt;=DATE(2100,12,31),COUNTIFS('Счета'!$B$9:$B$18,C152)=1,COUNTIFS('Счета'!$B$9:$B$18,D152)=1,C152&lt;&gt;D152,ISNUMBER(E152),E152&gt;0),"Готово","Исправьте"))</x:f>
      </x:c>
    </x:row>
    <x:row r="153" ht="22" customHeight="1">
      <x:c r="B153" s="6"/>
      <x:c r="C153" s="24"/>
      <x:c r="D153" s="24"/>
      <x:c r="E153" s="24"/>
      <x:c r="F153" s="24"/>
      <x:c r="G153" s="2" t="str">
        <x:f>IF(COUNTA(B153:F153)=0,"",IF(AND(ISNUMBER(B153),B153&gt;=DATE(2000,1,1),B153&lt;=DATE(2100,12,31),COUNTIFS('Счета'!$B$9:$B$18,C153)=1,COUNTIFS('Счета'!$B$9:$B$18,D153)=1,C153&lt;&gt;D153,ISNUMBER(E153),E153&gt;0),"Готово","Исправьте"))</x:f>
      </x:c>
    </x:row>
    <x:row r="154" ht="22" customHeight="1">
      <x:c r="B154" s="6"/>
      <x:c r="C154" s="24"/>
      <x:c r="D154" s="24"/>
      <x:c r="E154" s="24"/>
      <x:c r="F154" s="24"/>
      <x:c r="G154" s="2" t="str">
        <x:f>IF(COUNTA(B154:F154)=0,"",IF(AND(ISNUMBER(B154),B154&gt;=DATE(2000,1,1),B154&lt;=DATE(2100,12,31),COUNTIFS('Счета'!$B$9:$B$18,C154)=1,COUNTIFS('Счета'!$B$9:$B$18,D154)=1,C154&lt;&gt;D154,ISNUMBER(E154),E154&gt;0),"Готово","Исправьте"))</x:f>
      </x:c>
    </x:row>
    <x:row r="155" ht="22" customHeight="1">
      <x:c r="B155" s="6"/>
      <x:c r="C155" s="24"/>
      <x:c r="D155" s="24"/>
      <x:c r="E155" s="24"/>
      <x:c r="F155" s="24"/>
      <x:c r="G155" s="2" t="str">
        <x:f>IF(COUNTA(B155:F155)=0,"",IF(AND(ISNUMBER(B155),B155&gt;=DATE(2000,1,1),B155&lt;=DATE(2100,12,31),COUNTIFS('Счета'!$B$9:$B$18,C155)=1,COUNTIFS('Счета'!$B$9:$B$18,D155)=1,C155&lt;&gt;D155,ISNUMBER(E155),E155&gt;0),"Готово","Исправьте"))</x:f>
      </x:c>
    </x:row>
    <x:row r="156" ht="22" customHeight="1">
      <x:c r="B156" s="6"/>
      <x:c r="C156" s="24"/>
      <x:c r="D156" s="24"/>
      <x:c r="E156" s="24"/>
      <x:c r="F156" s="24"/>
      <x:c r="G156" s="2" t="str">
        <x:f>IF(COUNTA(B156:F156)=0,"",IF(AND(ISNUMBER(B156),B156&gt;=DATE(2000,1,1),B156&lt;=DATE(2100,12,31),COUNTIFS('Счета'!$B$9:$B$18,C156)=1,COUNTIFS('Счета'!$B$9:$B$18,D156)=1,C156&lt;&gt;D156,ISNUMBER(E156),E156&gt;0),"Готово","Исправьте"))</x:f>
      </x:c>
    </x:row>
    <x:row r="157" ht="22" customHeight="1">
      <x:c r="B157" s="6"/>
      <x:c r="C157" s="24"/>
      <x:c r="D157" s="24"/>
      <x:c r="E157" s="24"/>
      <x:c r="F157" s="24"/>
      <x:c r="G157" s="2" t="str">
        <x:f>IF(COUNTA(B157:F157)=0,"",IF(AND(ISNUMBER(B157),B157&gt;=DATE(2000,1,1),B157&lt;=DATE(2100,12,31),COUNTIFS('Счета'!$B$9:$B$18,C157)=1,COUNTIFS('Счета'!$B$9:$B$18,D157)=1,C157&lt;&gt;D157,ISNUMBER(E157),E157&gt;0),"Готово","Исправьте"))</x:f>
      </x:c>
    </x:row>
    <x:row r="158" ht="22" customHeight="1">
      <x:c r="B158" s="6"/>
      <x:c r="C158" s="24"/>
      <x:c r="D158" s="24"/>
      <x:c r="E158" s="24"/>
      <x:c r="F158" s="24"/>
      <x:c r="G158" s="2" t="str">
        <x:f>IF(COUNTA(B158:F158)=0,"",IF(AND(ISNUMBER(B158),B158&gt;=DATE(2000,1,1),B158&lt;=DATE(2100,12,31),COUNTIFS('Счета'!$B$9:$B$18,C158)=1,COUNTIFS('Счета'!$B$9:$B$18,D158)=1,C158&lt;&gt;D158,ISNUMBER(E158),E158&gt;0),"Готово","Исправьте"))</x:f>
      </x:c>
    </x:row>
    <x:row r="159" ht="22" customHeight="1">
      <x:c r="B159" s="6"/>
      <x:c r="C159" s="24"/>
      <x:c r="D159" s="24"/>
      <x:c r="E159" s="24"/>
      <x:c r="F159" s="24"/>
      <x:c r="G159" s="2" t="str">
        <x:f>IF(COUNTA(B159:F159)=0,"",IF(AND(ISNUMBER(B159),B159&gt;=DATE(2000,1,1),B159&lt;=DATE(2100,12,31),COUNTIFS('Счета'!$B$9:$B$18,C159)=1,COUNTIFS('Счета'!$B$9:$B$18,D159)=1,C159&lt;&gt;D159,ISNUMBER(E159),E159&gt;0),"Готово","Исправьте"))</x:f>
      </x:c>
    </x:row>
    <x:row r="160" ht="22" customHeight="1">
      <x:c r="B160" s="6"/>
      <x:c r="C160" s="24"/>
      <x:c r="D160" s="24"/>
      <x:c r="E160" s="24"/>
      <x:c r="F160" s="24"/>
      <x:c r="G160" s="2" t="str">
        <x:f>IF(COUNTA(B160:F160)=0,"",IF(AND(ISNUMBER(B160),B160&gt;=DATE(2000,1,1),B160&lt;=DATE(2100,12,31),COUNTIFS('Счета'!$B$9:$B$18,C160)=1,COUNTIFS('Счета'!$B$9:$B$18,D160)=1,C160&lt;&gt;D160,ISNUMBER(E160),E160&gt;0),"Готово","Исправьте"))</x:f>
      </x:c>
    </x:row>
    <x:row r="161" ht="22" customHeight="1">
      <x:c r="B161" s="6"/>
      <x:c r="C161" s="24"/>
      <x:c r="D161" s="24"/>
      <x:c r="E161" s="24"/>
      <x:c r="F161" s="24"/>
      <x:c r="G161" s="2" t="str">
        <x:f>IF(COUNTA(B161:F161)=0,"",IF(AND(ISNUMBER(B161),B161&gt;=DATE(2000,1,1),B161&lt;=DATE(2100,12,31),COUNTIFS('Счета'!$B$9:$B$18,C161)=1,COUNTIFS('Счета'!$B$9:$B$18,D161)=1,C161&lt;&gt;D161,ISNUMBER(E161),E161&gt;0),"Готово","Исправьте"))</x:f>
      </x:c>
    </x:row>
    <x:row r="162" ht="22" customHeight="1">
      <x:c r="B162" s="6"/>
      <x:c r="C162" s="24"/>
      <x:c r="D162" s="24"/>
      <x:c r="E162" s="24"/>
      <x:c r="F162" s="24"/>
      <x:c r="G162" s="2" t="str">
        <x:f>IF(COUNTA(B162:F162)=0,"",IF(AND(ISNUMBER(B162),B162&gt;=DATE(2000,1,1),B162&lt;=DATE(2100,12,31),COUNTIFS('Счета'!$B$9:$B$18,C162)=1,COUNTIFS('Счета'!$B$9:$B$18,D162)=1,C162&lt;&gt;D162,ISNUMBER(E162),E162&gt;0),"Готово","Исправьте"))</x:f>
      </x:c>
    </x:row>
    <x:row r="163" ht="22" customHeight="1">
      <x:c r="B163" s="6"/>
      <x:c r="C163" s="24"/>
      <x:c r="D163" s="24"/>
      <x:c r="E163" s="24"/>
      <x:c r="F163" s="24"/>
      <x:c r="G163" s="2" t="str">
        <x:f>IF(COUNTA(B163:F163)=0,"",IF(AND(ISNUMBER(B163),B163&gt;=DATE(2000,1,1),B163&lt;=DATE(2100,12,31),COUNTIFS('Счета'!$B$9:$B$18,C163)=1,COUNTIFS('Счета'!$B$9:$B$18,D163)=1,C163&lt;&gt;D163,ISNUMBER(E163),E163&gt;0),"Готово","Исправьте"))</x:f>
      </x:c>
    </x:row>
    <x:row r="164" ht="22" customHeight="1">
      <x:c r="B164" s="6"/>
      <x:c r="C164" s="24"/>
      <x:c r="D164" s="24"/>
      <x:c r="E164" s="24"/>
      <x:c r="F164" s="24"/>
      <x:c r="G164" s="2" t="str">
        <x:f>IF(COUNTA(B164:F164)=0,"",IF(AND(ISNUMBER(B164),B164&gt;=DATE(2000,1,1),B164&lt;=DATE(2100,12,31),COUNTIFS('Счета'!$B$9:$B$18,C164)=1,COUNTIFS('Счета'!$B$9:$B$18,D164)=1,C164&lt;&gt;D164,ISNUMBER(E164),E164&gt;0),"Готово","Исправьте"))</x:f>
      </x:c>
    </x:row>
    <x:row r="165" ht="22" customHeight="1">
      <x:c r="B165" s="6"/>
      <x:c r="C165" s="24"/>
      <x:c r="D165" s="24"/>
      <x:c r="E165" s="24"/>
      <x:c r="F165" s="24"/>
      <x:c r="G165" s="2" t="str">
        <x:f>IF(COUNTA(B165:F165)=0,"",IF(AND(ISNUMBER(B165),B165&gt;=DATE(2000,1,1),B165&lt;=DATE(2100,12,31),COUNTIFS('Счета'!$B$9:$B$18,C165)=1,COUNTIFS('Счета'!$B$9:$B$18,D165)=1,C165&lt;&gt;D165,ISNUMBER(E165),E165&gt;0),"Готово","Исправьте"))</x:f>
      </x:c>
    </x:row>
    <x:row r="166" ht="22" customHeight="1">
      <x:c r="B166" s="6"/>
      <x:c r="C166" s="24"/>
      <x:c r="D166" s="24"/>
      <x:c r="E166" s="24"/>
      <x:c r="F166" s="24"/>
      <x:c r="G166" s="2" t="str">
        <x:f>IF(COUNTA(B166:F166)=0,"",IF(AND(ISNUMBER(B166),B166&gt;=DATE(2000,1,1),B166&lt;=DATE(2100,12,31),COUNTIFS('Счета'!$B$9:$B$18,C166)=1,COUNTIFS('Счета'!$B$9:$B$18,D166)=1,C166&lt;&gt;D166,ISNUMBER(E166),E166&gt;0),"Готово","Исправьте"))</x:f>
      </x:c>
    </x:row>
    <x:row r="167" ht="22" customHeight="1">
      <x:c r="B167" s="6"/>
      <x:c r="C167" s="24"/>
      <x:c r="D167" s="24"/>
      <x:c r="E167" s="24"/>
      <x:c r="F167" s="24"/>
      <x:c r="G167" s="2" t="str">
        <x:f>IF(COUNTA(B167:F167)=0,"",IF(AND(ISNUMBER(B167),B167&gt;=DATE(2000,1,1),B167&lt;=DATE(2100,12,31),COUNTIFS('Счета'!$B$9:$B$18,C167)=1,COUNTIFS('Счета'!$B$9:$B$18,D167)=1,C167&lt;&gt;D167,ISNUMBER(E167),E167&gt;0),"Готово","Исправьте"))</x:f>
      </x:c>
    </x:row>
    <x:row r="168" ht="22" customHeight="1">
      <x:c r="B168" s="6"/>
      <x:c r="C168" s="24"/>
      <x:c r="D168" s="24"/>
      <x:c r="E168" s="24"/>
      <x:c r="F168" s="24"/>
      <x:c r="G168" s="2" t="str">
        <x:f>IF(COUNTA(B168:F168)=0,"",IF(AND(ISNUMBER(B168),B168&gt;=DATE(2000,1,1),B168&lt;=DATE(2100,12,31),COUNTIFS('Счета'!$B$9:$B$18,C168)=1,COUNTIFS('Счета'!$B$9:$B$18,D168)=1,C168&lt;&gt;D168,ISNUMBER(E168),E168&gt;0),"Готово","Исправьте"))</x:f>
      </x:c>
    </x:row>
    <x:row r="169" ht="22" customHeight="1">
      <x:c r="B169" s="6"/>
      <x:c r="C169" s="24"/>
      <x:c r="D169" s="24"/>
      <x:c r="E169" s="24"/>
      <x:c r="F169" s="24"/>
      <x:c r="G169" s="2" t="str">
        <x:f>IF(COUNTA(B169:F169)=0,"",IF(AND(ISNUMBER(B169),B169&gt;=DATE(2000,1,1),B169&lt;=DATE(2100,12,31),COUNTIFS('Счета'!$B$9:$B$18,C169)=1,COUNTIFS('Счета'!$B$9:$B$18,D169)=1,C169&lt;&gt;D169,ISNUMBER(E169),E169&gt;0),"Готово","Исправьте"))</x:f>
      </x:c>
    </x:row>
    <x:row r="170" ht="22" customHeight="1">
      <x:c r="B170" s="6"/>
      <x:c r="C170" s="24"/>
      <x:c r="D170" s="24"/>
      <x:c r="E170" s="24"/>
      <x:c r="F170" s="24"/>
      <x:c r="G170" s="2" t="str">
        <x:f>IF(COUNTA(B170:F170)=0,"",IF(AND(ISNUMBER(B170),B170&gt;=DATE(2000,1,1),B170&lt;=DATE(2100,12,31),COUNTIFS('Счета'!$B$9:$B$18,C170)=1,COUNTIFS('Счета'!$B$9:$B$18,D170)=1,C170&lt;&gt;D170,ISNUMBER(E170),E170&gt;0),"Готово","Исправьте"))</x:f>
      </x:c>
    </x:row>
    <x:row r="171" ht="22" customHeight="1">
      <x:c r="B171" s="6"/>
      <x:c r="C171" s="24"/>
      <x:c r="D171" s="24"/>
      <x:c r="E171" s="24"/>
      <x:c r="F171" s="24"/>
      <x:c r="G171" s="2" t="str">
        <x:f>IF(COUNTA(B171:F171)=0,"",IF(AND(ISNUMBER(B171),B171&gt;=DATE(2000,1,1),B171&lt;=DATE(2100,12,31),COUNTIFS('Счета'!$B$9:$B$18,C171)=1,COUNTIFS('Счета'!$B$9:$B$18,D171)=1,C171&lt;&gt;D171,ISNUMBER(E171),E171&gt;0),"Готово","Исправьте"))</x:f>
      </x:c>
    </x:row>
    <x:row r="172" ht="22" customHeight="1">
      <x:c r="B172" s="6"/>
      <x:c r="C172" s="24"/>
      <x:c r="D172" s="24"/>
      <x:c r="E172" s="24"/>
      <x:c r="F172" s="24"/>
      <x:c r="G172" s="2" t="str">
        <x:f>IF(COUNTA(B172:F172)=0,"",IF(AND(ISNUMBER(B172),B172&gt;=DATE(2000,1,1),B172&lt;=DATE(2100,12,31),COUNTIFS('Счета'!$B$9:$B$18,C172)=1,COUNTIFS('Счета'!$B$9:$B$18,D172)=1,C172&lt;&gt;D172,ISNUMBER(E172),E172&gt;0),"Готово","Исправьте"))</x:f>
      </x:c>
    </x:row>
    <x:row r="173" ht="22" customHeight="1">
      <x:c r="B173" s="6"/>
      <x:c r="C173" s="24"/>
      <x:c r="D173" s="24"/>
      <x:c r="E173" s="24"/>
      <x:c r="F173" s="24"/>
      <x:c r="G173" s="2" t="str">
        <x:f>IF(COUNTA(B173:F173)=0,"",IF(AND(ISNUMBER(B173),B173&gt;=DATE(2000,1,1),B173&lt;=DATE(2100,12,31),COUNTIFS('Счета'!$B$9:$B$18,C173)=1,COUNTIFS('Счета'!$B$9:$B$18,D173)=1,C173&lt;&gt;D173,ISNUMBER(E173),E173&gt;0),"Готово","Исправьте"))</x:f>
      </x:c>
    </x:row>
    <x:row r="174" ht="22" customHeight="1">
      <x:c r="B174" s="6"/>
      <x:c r="C174" s="24"/>
      <x:c r="D174" s="24"/>
      <x:c r="E174" s="24"/>
      <x:c r="F174" s="24"/>
      <x:c r="G174" s="2" t="str">
        <x:f>IF(COUNTA(B174:F174)=0,"",IF(AND(ISNUMBER(B174),B174&gt;=DATE(2000,1,1),B174&lt;=DATE(2100,12,31),COUNTIFS('Счета'!$B$9:$B$18,C174)=1,COUNTIFS('Счета'!$B$9:$B$18,D174)=1,C174&lt;&gt;D174,ISNUMBER(E174),E174&gt;0),"Готово","Исправьте"))</x:f>
      </x:c>
    </x:row>
    <x:row r="175" ht="22" customHeight="1">
      <x:c r="B175" s="6"/>
      <x:c r="C175" s="24"/>
      <x:c r="D175" s="24"/>
      <x:c r="E175" s="24"/>
      <x:c r="F175" s="24"/>
      <x:c r="G175" s="2" t="str">
        <x:f>IF(COUNTA(B175:F175)=0,"",IF(AND(ISNUMBER(B175),B175&gt;=DATE(2000,1,1),B175&lt;=DATE(2100,12,31),COUNTIFS('Счета'!$B$9:$B$18,C175)=1,COUNTIFS('Счета'!$B$9:$B$18,D175)=1,C175&lt;&gt;D175,ISNUMBER(E175),E175&gt;0),"Готово","Исправьте"))</x:f>
      </x:c>
    </x:row>
    <x:row r="176" ht="22" customHeight="1">
      <x:c r="B176" s="6"/>
      <x:c r="C176" s="24"/>
      <x:c r="D176" s="24"/>
      <x:c r="E176" s="24"/>
      <x:c r="F176" s="24"/>
      <x:c r="G176" s="2" t="str">
        <x:f>IF(COUNTA(B176:F176)=0,"",IF(AND(ISNUMBER(B176),B176&gt;=DATE(2000,1,1),B176&lt;=DATE(2100,12,31),COUNTIFS('Счета'!$B$9:$B$18,C176)=1,COUNTIFS('Счета'!$B$9:$B$18,D176)=1,C176&lt;&gt;D176,ISNUMBER(E176),E176&gt;0),"Готово","Исправьте"))</x:f>
      </x:c>
    </x:row>
    <x:row r="177" ht="22" customHeight="1">
      <x:c r="B177" s="6"/>
      <x:c r="C177" s="24"/>
      <x:c r="D177" s="24"/>
      <x:c r="E177" s="24"/>
      <x:c r="F177" s="24"/>
      <x:c r="G177" s="2" t="str">
        <x:f>IF(COUNTA(B177:F177)=0,"",IF(AND(ISNUMBER(B177),B177&gt;=DATE(2000,1,1),B177&lt;=DATE(2100,12,31),COUNTIFS('Счета'!$B$9:$B$18,C177)=1,COUNTIFS('Счета'!$B$9:$B$18,D177)=1,C177&lt;&gt;D177,ISNUMBER(E177),E177&gt;0),"Готово","Исправьте"))</x:f>
      </x:c>
    </x:row>
    <x:row r="178" ht="22" customHeight="1">
      <x:c r="B178" s="6"/>
      <x:c r="C178" s="24"/>
      <x:c r="D178" s="24"/>
      <x:c r="E178" s="24"/>
      <x:c r="F178" s="24"/>
      <x:c r="G178" s="2" t="str">
        <x:f>IF(COUNTA(B178:F178)=0,"",IF(AND(ISNUMBER(B178),B178&gt;=DATE(2000,1,1),B178&lt;=DATE(2100,12,31),COUNTIFS('Счета'!$B$9:$B$18,C178)=1,COUNTIFS('Счета'!$B$9:$B$18,D178)=1,C178&lt;&gt;D178,ISNUMBER(E178),E178&gt;0),"Готово","Исправьте"))</x:f>
      </x:c>
    </x:row>
    <x:row r="179" ht="22" customHeight="1">
      <x:c r="B179" s="6"/>
      <x:c r="C179" s="24"/>
      <x:c r="D179" s="24"/>
      <x:c r="E179" s="24"/>
      <x:c r="F179" s="24"/>
      <x:c r="G179" s="2" t="str">
        <x:f>IF(COUNTA(B179:F179)=0,"",IF(AND(ISNUMBER(B179),B179&gt;=DATE(2000,1,1),B179&lt;=DATE(2100,12,31),COUNTIFS('Счета'!$B$9:$B$18,C179)=1,COUNTIFS('Счета'!$B$9:$B$18,D179)=1,C179&lt;&gt;D179,ISNUMBER(E179),E179&gt;0),"Готово","Исправьте"))</x:f>
      </x:c>
    </x:row>
    <x:row r="180" ht="22" customHeight="1">
      <x:c r="B180" s="6"/>
      <x:c r="C180" s="24"/>
      <x:c r="D180" s="24"/>
      <x:c r="E180" s="24"/>
      <x:c r="F180" s="24"/>
      <x:c r="G180" s="2" t="str">
        <x:f>IF(COUNTA(B180:F180)=0,"",IF(AND(ISNUMBER(B180),B180&gt;=DATE(2000,1,1),B180&lt;=DATE(2100,12,31),COUNTIFS('Счета'!$B$9:$B$18,C180)=1,COUNTIFS('Счета'!$B$9:$B$18,D180)=1,C180&lt;&gt;D180,ISNUMBER(E180),E180&gt;0),"Готово","Исправьте"))</x:f>
      </x:c>
    </x:row>
    <x:row r="181" ht="22" customHeight="1">
      <x:c r="B181" s="6"/>
      <x:c r="C181" s="24"/>
      <x:c r="D181" s="24"/>
      <x:c r="E181" s="24"/>
      <x:c r="F181" s="24"/>
      <x:c r="G181" s="2" t="str">
        <x:f>IF(COUNTA(B181:F181)=0,"",IF(AND(ISNUMBER(B181),B181&gt;=DATE(2000,1,1),B181&lt;=DATE(2100,12,31),COUNTIFS('Счета'!$B$9:$B$18,C181)=1,COUNTIFS('Счета'!$B$9:$B$18,D181)=1,C181&lt;&gt;D181,ISNUMBER(E181),E181&gt;0),"Готово","Исправьте"))</x:f>
      </x:c>
    </x:row>
    <x:row r="182" ht="22" customHeight="1">
      <x:c r="B182" s="6"/>
      <x:c r="C182" s="24"/>
      <x:c r="D182" s="24"/>
      <x:c r="E182" s="24"/>
      <x:c r="F182" s="24"/>
      <x:c r="G182" s="2" t="str">
        <x:f>IF(COUNTA(B182:F182)=0,"",IF(AND(ISNUMBER(B182),B182&gt;=DATE(2000,1,1),B182&lt;=DATE(2100,12,31),COUNTIFS('Счета'!$B$9:$B$18,C182)=1,COUNTIFS('Счета'!$B$9:$B$18,D182)=1,C182&lt;&gt;D182,ISNUMBER(E182),E182&gt;0),"Готово","Исправьте"))</x:f>
      </x:c>
    </x:row>
    <x:row r="183" ht="22" customHeight="1">
      <x:c r="B183" s="6"/>
      <x:c r="C183" s="24"/>
      <x:c r="D183" s="24"/>
      <x:c r="E183" s="24"/>
      <x:c r="F183" s="24"/>
      <x:c r="G183" s="2" t="str">
        <x:f>IF(COUNTA(B183:F183)=0,"",IF(AND(ISNUMBER(B183),B183&gt;=DATE(2000,1,1),B183&lt;=DATE(2100,12,31),COUNTIFS('Счета'!$B$9:$B$18,C183)=1,COUNTIFS('Счета'!$B$9:$B$18,D183)=1,C183&lt;&gt;D183,ISNUMBER(E183),E183&gt;0),"Готово","Исправьте"))</x:f>
      </x:c>
    </x:row>
    <x:row r="184" ht="22" customHeight="1">
      <x:c r="B184" s="6"/>
      <x:c r="C184" s="24"/>
      <x:c r="D184" s="24"/>
      <x:c r="E184" s="24"/>
      <x:c r="F184" s="24"/>
      <x:c r="G184" s="2" t="str">
        <x:f>IF(COUNTA(B184:F184)=0,"",IF(AND(ISNUMBER(B184),B184&gt;=DATE(2000,1,1),B184&lt;=DATE(2100,12,31),COUNTIFS('Счета'!$B$9:$B$18,C184)=1,COUNTIFS('Счета'!$B$9:$B$18,D184)=1,C184&lt;&gt;D184,ISNUMBER(E184),E184&gt;0),"Готово","Исправьте"))</x:f>
      </x:c>
    </x:row>
    <x:row r="185" ht="22" customHeight="1">
      <x:c r="B185" s="6"/>
      <x:c r="C185" s="24"/>
      <x:c r="D185" s="24"/>
      <x:c r="E185" s="24"/>
      <x:c r="F185" s="24"/>
      <x:c r="G185" s="2" t="str">
        <x:f>IF(COUNTA(B185:F185)=0,"",IF(AND(ISNUMBER(B185),B185&gt;=DATE(2000,1,1),B185&lt;=DATE(2100,12,31),COUNTIFS('Счета'!$B$9:$B$18,C185)=1,COUNTIFS('Счета'!$B$9:$B$18,D185)=1,C185&lt;&gt;D185,ISNUMBER(E185),E185&gt;0),"Готово","Исправьте"))</x:f>
      </x:c>
    </x:row>
    <x:row r="186" ht="22" customHeight="1">
      <x:c r="B186" s="6"/>
      <x:c r="C186" s="24"/>
      <x:c r="D186" s="24"/>
      <x:c r="E186" s="24"/>
      <x:c r="F186" s="24"/>
      <x:c r="G186" s="2" t="str">
        <x:f>IF(COUNTA(B186:F186)=0,"",IF(AND(ISNUMBER(B186),B186&gt;=DATE(2000,1,1),B186&lt;=DATE(2100,12,31),COUNTIFS('Счета'!$B$9:$B$18,C186)=1,COUNTIFS('Счета'!$B$9:$B$18,D186)=1,C186&lt;&gt;D186,ISNUMBER(E186),E186&gt;0),"Готово","Исправьте"))</x:f>
      </x:c>
    </x:row>
    <x:row r="187" ht="22" customHeight="1">
      <x:c r="B187" s="6"/>
      <x:c r="C187" s="24"/>
      <x:c r="D187" s="24"/>
      <x:c r="E187" s="24"/>
      <x:c r="F187" s="24"/>
      <x:c r="G187" s="2" t="str">
        <x:f>IF(COUNTA(B187:F187)=0,"",IF(AND(ISNUMBER(B187),B187&gt;=DATE(2000,1,1),B187&lt;=DATE(2100,12,31),COUNTIFS('Счета'!$B$9:$B$18,C187)=1,COUNTIFS('Счета'!$B$9:$B$18,D187)=1,C187&lt;&gt;D187,ISNUMBER(E187),E187&gt;0),"Готово","Исправьте"))</x:f>
      </x:c>
    </x:row>
    <x:row r="188" ht="22" customHeight="1">
      <x:c r="B188" s="6"/>
      <x:c r="C188" s="24"/>
      <x:c r="D188" s="24"/>
      <x:c r="E188" s="24"/>
      <x:c r="F188" s="24"/>
      <x:c r="G188" s="2" t="str">
        <x:f>IF(COUNTA(B188:F188)=0,"",IF(AND(ISNUMBER(B188),B188&gt;=DATE(2000,1,1),B188&lt;=DATE(2100,12,31),COUNTIFS('Счета'!$B$9:$B$18,C188)=1,COUNTIFS('Счета'!$B$9:$B$18,D188)=1,C188&lt;&gt;D188,ISNUMBER(E188),E188&gt;0),"Готово","Исправьте"))</x:f>
      </x:c>
    </x:row>
    <x:row r="189" ht="22" customHeight="1">
      <x:c r="B189" s="6"/>
      <x:c r="C189" s="24"/>
      <x:c r="D189" s="24"/>
      <x:c r="E189" s="24"/>
      <x:c r="F189" s="24"/>
      <x:c r="G189" s="2" t="str">
        <x:f>IF(COUNTA(B189:F189)=0,"",IF(AND(ISNUMBER(B189),B189&gt;=DATE(2000,1,1),B189&lt;=DATE(2100,12,31),COUNTIFS('Счета'!$B$9:$B$18,C189)=1,COUNTIFS('Счета'!$B$9:$B$18,D189)=1,C189&lt;&gt;D189,ISNUMBER(E189),E189&gt;0),"Готово","Исправьте"))</x:f>
      </x:c>
    </x:row>
    <x:row r="190" ht="22" customHeight="1">
      <x:c r="B190" s="6"/>
      <x:c r="C190" s="24"/>
      <x:c r="D190" s="24"/>
      <x:c r="E190" s="24"/>
      <x:c r="F190" s="24"/>
      <x:c r="G190" s="2" t="str">
        <x:f>IF(COUNTA(B190:F190)=0,"",IF(AND(ISNUMBER(B190),B190&gt;=DATE(2000,1,1),B190&lt;=DATE(2100,12,31),COUNTIFS('Счета'!$B$9:$B$18,C190)=1,COUNTIFS('Счета'!$B$9:$B$18,D190)=1,C190&lt;&gt;D190,ISNUMBER(E190),E190&gt;0),"Готово","Исправьте"))</x:f>
      </x:c>
    </x:row>
    <x:row r="191" ht="22" customHeight="1">
      <x:c r="B191" s="6"/>
      <x:c r="C191" s="24"/>
      <x:c r="D191" s="24"/>
      <x:c r="E191" s="24"/>
      <x:c r="F191" s="24"/>
      <x:c r="G191" s="2" t="str">
        <x:f>IF(COUNTA(B191:F191)=0,"",IF(AND(ISNUMBER(B191),B191&gt;=DATE(2000,1,1),B191&lt;=DATE(2100,12,31),COUNTIFS('Счета'!$B$9:$B$18,C191)=1,COUNTIFS('Счета'!$B$9:$B$18,D191)=1,C191&lt;&gt;D191,ISNUMBER(E191),E191&gt;0),"Готово","Исправьте"))</x:f>
      </x:c>
    </x:row>
    <x:row r="192" ht="22" customHeight="1">
      <x:c r="B192" s="6"/>
      <x:c r="C192" s="24"/>
      <x:c r="D192" s="24"/>
      <x:c r="E192" s="24"/>
      <x:c r="F192" s="24"/>
      <x:c r="G192" s="2" t="str">
        <x:f>IF(COUNTA(B192:F192)=0,"",IF(AND(ISNUMBER(B192),B192&gt;=DATE(2000,1,1),B192&lt;=DATE(2100,12,31),COUNTIFS('Счета'!$B$9:$B$18,C192)=1,COUNTIFS('Счета'!$B$9:$B$18,D192)=1,C192&lt;&gt;D192,ISNUMBER(E192),E192&gt;0),"Готово","Исправьте"))</x:f>
      </x:c>
    </x:row>
    <x:row r="193" ht="22" customHeight="1">
      <x:c r="B193" s="6"/>
      <x:c r="C193" s="24"/>
      <x:c r="D193" s="24"/>
      <x:c r="E193" s="24"/>
      <x:c r="F193" s="24"/>
      <x:c r="G193" s="2" t="str">
        <x:f>IF(COUNTA(B193:F193)=0,"",IF(AND(ISNUMBER(B193),B193&gt;=DATE(2000,1,1),B193&lt;=DATE(2100,12,31),COUNTIFS('Счета'!$B$9:$B$18,C193)=1,COUNTIFS('Счета'!$B$9:$B$18,D193)=1,C193&lt;&gt;D193,ISNUMBER(E193),E193&gt;0),"Готово","Исправьте"))</x:f>
      </x:c>
    </x:row>
    <x:row r="194" ht="22" customHeight="1">
      <x:c r="B194" s="6"/>
      <x:c r="C194" s="24"/>
      <x:c r="D194" s="24"/>
      <x:c r="E194" s="24"/>
      <x:c r="F194" s="24"/>
      <x:c r="G194" s="2" t="str">
        <x:f>IF(COUNTA(B194:F194)=0,"",IF(AND(ISNUMBER(B194),B194&gt;=DATE(2000,1,1),B194&lt;=DATE(2100,12,31),COUNTIFS('Счета'!$B$9:$B$18,C194)=1,COUNTIFS('Счета'!$B$9:$B$18,D194)=1,C194&lt;&gt;D194,ISNUMBER(E194),E194&gt;0),"Готово","Исправьте"))</x:f>
      </x:c>
    </x:row>
    <x:row r="195" ht="22" customHeight="1">
      <x:c r="B195" s="6"/>
      <x:c r="C195" s="24"/>
      <x:c r="D195" s="24"/>
      <x:c r="E195" s="24"/>
      <x:c r="F195" s="24"/>
      <x:c r="G195" s="2" t="str">
        <x:f>IF(COUNTA(B195:F195)=0,"",IF(AND(ISNUMBER(B195),B195&gt;=DATE(2000,1,1),B195&lt;=DATE(2100,12,31),COUNTIFS('Счета'!$B$9:$B$18,C195)=1,COUNTIFS('Счета'!$B$9:$B$18,D195)=1,C195&lt;&gt;D195,ISNUMBER(E195),E195&gt;0),"Готово","Исправьте"))</x:f>
      </x:c>
    </x:row>
    <x:row r="196" ht="22" customHeight="1">
      <x:c r="B196" s="6"/>
      <x:c r="C196" s="24"/>
      <x:c r="D196" s="24"/>
      <x:c r="E196" s="24"/>
      <x:c r="F196" s="24"/>
      <x:c r="G196" s="2" t="str">
        <x:f>IF(COUNTA(B196:F196)=0,"",IF(AND(ISNUMBER(B196),B196&gt;=DATE(2000,1,1),B196&lt;=DATE(2100,12,31),COUNTIFS('Счета'!$B$9:$B$18,C196)=1,COUNTIFS('Счета'!$B$9:$B$18,D196)=1,C196&lt;&gt;D196,ISNUMBER(E196),E196&gt;0),"Готово","Исправьте"))</x:f>
      </x:c>
    </x:row>
    <x:row r="197" ht="22" customHeight="1">
      <x:c r="B197" s="6"/>
      <x:c r="C197" s="24"/>
      <x:c r="D197" s="24"/>
      <x:c r="E197" s="24"/>
      <x:c r="F197" s="24"/>
      <x:c r="G197" s="2" t="str">
        <x:f>IF(COUNTA(B197:F197)=0,"",IF(AND(ISNUMBER(B197),B197&gt;=DATE(2000,1,1),B197&lt;=DATE(2100,12,31),COUNTIFS('Счета'!$B$9:$B$18,C197)=1,COUNTIFS('Счета'!$B$9:$B$18,D197)=1,C197&lt;&gt;D197,ISNUMBER(E197),E197&gt;0),"Готово","Исправьте"))</x:f>
      </x:c>
    </x:row>
    <x:row r="198" ht="22" customHeight="1">
      <x:c r="B198" s="6"/>
      <x:c r="C198" s="24"/>
      <x:c r="D198" s="24"/>
      <x:c r="E198" s="24"/>
      <x:c r="F198" s="24"/>
      <x:c r="G198" s="2" t="str">
        <x:f>IF(COUNTA(B198:F198)=0,"",IF(AND(ISNUMBER(B198),B198&gt;=DATE(2000,1,1),B198&lt;=DATE(2100,12,31),COUNTIFS('Счета'!$B$9:$B$18,C198)=1,COUNTIFS('Счета'!$B$9:$B$18,D198)=1,C198&lt;&gt;D198,ISNUMBER(E198),E198&gt;0),"Готово","Исправьте"))</x:f>
      </x:c>
    </x:row>
    <x:row r="199" ht="22" customHeight="1">
      <x:c r="B199" s="6"/>
      <x:c r="C199" s="24"/>
      <x:c r="D199" s="24"/>
      <x:c r="E199" s="24"/>
      <x:c r="F199" s="24"/>
      <x:c r="G199" s="2" t="str">
        <x:f>IF(COUNTA(B199:F199)=0,"",IF(AND(ISNUMBER(B199),B199&gt;=DATE(2000,1,1),B199&lt;=DATE(2100,12,31),COUNTIFS('Счета'!$B$9:$B$18,C199)=1,COUNTIFS('Счета'!$B$9:$B$18,D199)=1,C199&lt;&gt;D199,ISNUMBER(E199),E199&gt;0),"Готово","Исправьте"))</x:f>
      </x:c>
    </x:row>
    <x:row r="200" ht="22" customHeight="1">
      <x:c r="B200" s="6"/>
      <x:c r="C200" s="24"/>
      <x:c r="D200" s="24"/>
      <x:c r="E200" s="24"/>
      <x:c r="F200" s="24"/>
      <x:c r="G200" s="2" t="str">
        <x:f>IF(COUNTA(B200:F200)=0,"",IF(AND(ISNUMBER(B200),B200&gt;=DATE(2000,1,1),B200&lt;=DATE(2100,12,31),COUNTIFS('Счета'!$B$9:$B$18,C200)=1,COUNTIFS('Счета'!$B$9:$B$18,D200)=1,C200&lt;&gt;D200,ISNUMBER(E200),E200&gt;0),"Готово","Исправьте"))</x:f>
      </x:c>
    </x:row>
    <x:row r="201" ht="22" customHeight="1">
      <x:c r="B201" s="6"/>
      <x:c r="C201" s="24"/>
      <x:c r="D201" s="24"/>
      <x:c r="E201" s="24"/>
      <x:c r="F201" s="24"/>
      <x:c r="G201" s="2" t="str">
        <x:f>IF(COUNTA(B201:F201)=0,"",IF(AND(ISNUMBER(B201),B201&gt;=DATE(2000,1,1),B201&lt;=DATE(2100,12,31),COUNTIFS('Счета'!$B$9:$B$18,C201)=1,COUNTIFS('Счета'!$B$9:$B$18,D201)=1,C201&lt;&gt;D201,ISNUMBER(E201),E201&gt;0),"Готово","Исправьте"))</x:f>
      </x:c>
    </x:row>
    <x:row r="202" ht="22" customHeight="1">
      <x:c r="B202" s="6"/>
      <x:c r="C202" s="24"/>
      <x:c r="D202" s="24"/>
      <x:c r="E202" s="24"/>
      <x:c r="F202" s="24"/>
      <x:c r="G202" s="2" t="str">
        <x:f>IF(COUNTA(B202:F202)=0,"",IF(AND(ISNUMBER(B202),B202&gt;=DATE(2000,1,1),B202&lt;=DATE(2100,12,31),COUNTIFS('Счета'!$B$9:$B$18,C202)=1,COUNTIFS('Счета'!$B$9:$B$18,D202)=1,C202&lt;&gt;D202,ISNUMBER(E202),E202&gt;0),"Готово","Исправьте"))</x:f>
      </x:c>
    </x:row>
    <x:row r="203" ht="22" customHeight="1">
      <x:c r="B203" s="6"/>
      <x:c r="C203" s="24"/>
      <x:c r="D203" s="24"/>
      <x:c r="E203" s="24"/>
      <x:c r="F203" s="24"/>
      <x:c r="G203" s="2" t="str">
        <x:f>IF(COUNTA(B203:F203)=0,"",IF(AND(ISNUMBER(B203),B203&gt;=DATE(2000,1,1),B203&lt;=DATE(2100,12,31),COUNTIFS('Счета'!$B$9:$B$18,C203)=1,COUNTIFS('Счета'!$B$9:$B$18,D203)=1,C203&lt;&gt;D203,ISNUMBER(E203),E203&gt;0),"Готово","Исправьте"))</x:f>
      </x:c>
    </x:row>
    <x:row r="204" ht="22" customHeight="1">
      <x:c r="B204" s="6"/>
      <x:c r="C204" s="24"/>
      <x:c r="D204" s="24"/>
      <x:c r="E204" s="24"/>
      <x:c r="F204" s="24"/>
      <x:c r="G204" s="2" t="str">
        <x:f>IF(COUNTA(B204:F204)=0,"",IF(AND(ISNUMBER(B204),B204&gt;=DATE(2000,1,1),B204&lt;=DATE(2100,12,31),COUNTIFS('Счета'!$B$9:$B$18,C204)=1,COUNTIFS('Счета'!$B$9:$B$18,D204)=1,C204&lt;&gt;D204,ISNUMBER(E204),E204&gt;0),"Готово","Исправьте"))</x:f>
      </x:c>
    </x:row>
    <x:row r="205" ht="22" customHeight="1">
      <x:c r="B205" s="6"/>
      <x:c r="C205" s="24"/>
      <x:c r="D205" s="24"/>
      <x:c r="E205" s="24"/>
      <x:c r="F205" s="24"/>
      <x:c r="G205" s="2" t="str">
        <x:f>IF(COUNTA(B205:F205)=0,"",IF(AND(ISNUMBER(B205),B205&gt;=DATE(2000,1,1),B205&lt;=DATE(2100,12,31),COUNTIFS('Счета'!$B$9:$B$18,C205)=1,COUNTIFS('Счета'!$B$9:$B$18,D205)=1,C205&lt;&gt;D205,ISNUMBER(E205),E205&gt;0),"Готово","Исправьте"))</x:f>
      </x:c>
    </x:row>
    <x:row r="206" ht="22" customHeight="1">
      <x:c r="B206" s="6"/>
      <x:c r="C206" s="24"/>
      <x:c r="D206" s="24"/>
      <x:c r="E206" s="24"/>
      <x:c r="F206" s="24"/>
      <x:c r="G206" s="2" t="str">
        <x:f>IF(COUNTA(B206:F206)=0,"",IF(AND(ISNUMBER(B206),B206&gt;=DATE(2000,1,1),B206&lt;=DATE(2100,12,31),COUNTIFS('Счета'!$B$9:$B$18,C206)=1,COUNTIFS('Счета'!$B$9:$B$18,D206)=1,C206&lt;&gt;D206,ISNUMBER(E206),E206&gt;0),"Готово","Исправьте"))</x:f>
      </x:c>
    </x:row>
    <x:row r="207" ht="22" customHeight="1">
      <x:c r="B207" s="6"/>
      <x:c r="C207" s="24"/>
      <x:c r="D207" s="24"/>
      <x:c r="E207" s="24"/>
      <x:c r="F207" s="24"/>
      <x:c r="G207" s="2" t="str">
        <x:f>IF(COUNTA(B207:F207)=0,"",IF(AND(ISNUMBER(B207),B207&gt;=DATE(2000,1,1),B207&lt;=DATE(2100,12,31),COUNTIFS('Счета'!$B$9:$B$18,C207)=1,COUNTIFS('Счета'!$B$9:$B$18,D207)=1,C207&lt;&gt;D207,ISNUMBER(E207),E207&gt;0),"Готово","Исправьте"))</x:f>
      </x:c>
    </x:row>
    <x:row r="208" ht="22" customHeight="1">
      <x:c r="B208" s="6"/>
      <x:c r="C208" s="24"/>
      <x:c r="D208" s="24"/>
      <x:c r="E208" s="24"/>
      <x:c r="F208" s="24"/>
      <x:c r="G208" s="2" t="str">
        <x:f>IF(COUNTA(B208:F208)=0,"",IF(AND(ISNUMBER(B208),B208&gt;=DATE(2000,1,1),B208&lt;=DATE(2100,12,31),COUNTIFS('Счета'!$B$9:$B$18,C208)=1,COUNTIFS('Счета'!$B$9:$B$18,D208)=1,C208&lt;&gt;D208,ISNUMBER(E208),E208&gt;0),"Готово","Исправьте"))</x:f>
      </x:c>
    </x:row>
  </x:sheetData>
  <x:conditionalFormatting sqref="G9:G208">
    <x:cfRule type="containsText" dxfId="2" priority="1" operator="containsText" text="Исправьте"/>
  </x:conditionalFormatting>
  <x:dataValidations count="4">
    <x:dataValidation type="date" errorStyle="stop" operator="between" showErrorMessage="1" errorTitle="Проверьте дату" error="Введите дату с 01.01.2000 по 31.12.2100." sqref="B9:B208">
      <x:formula1>DATE(2000,1,1)</x:formula1>
      <x:formula2>DATE(2100,12,31)</x:formula2>
    </x:dataValidation>
    <x:dataValidation type="whole" errorStyle="stop" operator="between" showErrorMessage="1" errorTitle="Проверьте число" error="Введите целое число от 1 до 1000000000000." sqref="E9:E208">
      <x:formula1>1</x:formula1>
      <x:formula2>1000000000000</x:formula2>
    </x:dataValidation>
    <x:dataValidation type="list" errorStyle="stop" showErrorMessage="1" errorTitle="Выберите из списка" error="Используйте одно из значений выпадающего списка." sqref="C9:C208">
      <x:formula1>'Счета'!$B$9:$B$18</x:formula1>
    </x:dataValidation>
    <x:dataValidation type="list" errorStyle="stop" showErrorMessage="1" errorTitle="Выберите из списка" error="Используйте одно из значений выпадающего списка." sqref="D9:D208">
      <x:formula1>'Счета'!$B$9:$B$18</x:formula1>
    </x:dataValidation>
  </x:dataValidations>
  <x:pageMargins left="0.7" right="0.7" top="0.75" bottom="0.75" header="0.3" footer="0.3"/>
</x:worksheet>
</file>